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5" yWindow="1785" windowWidth="15150" windowHeight="6300"/>
  </bookViews>
  <sheets>
    <sheet name="PL MARTIE" sheetId="3" r:id="rId1"/>
  </sheets>
  <definedNames>
    <definedName name="_xlnm.Print_Titles" localSheetId="0">'PL MARTIE'!$5:$7</definedName>
  </definedNames>
  <calcPr calcId="145621"/>
</workbook>
</file>

<file path=xl/calcChain.xml><?xml version="1.0" encoding="utf-8"?>
<calcChain xmlns="http://schemas.openxmlformats.org/spreadsheetml/2006/main">
  <c r="O122" i="3" l="1"/>
  <c r="I122" i="3"/>
  <c r="F122" i="3"/>
  <c r="S121" i="3" l="1"/>
  <c r="R121" i="3"/>
  <c r="O121" i="3"/>
  <c r="J121" i="3"/>
  <c r="I121" i="3"/>
  <c r="F121" i="3"/>
  <c r="S115" i="3"/>
  <c r="Q115" i="3"/>
  <c r="P115" i="3"/>
  <c r="O115" i="3"/>
  <c r="N115" i="3"/>
  <c r="M115" i="3"/>
  <c r="L115" i="3"/>
  <c r="K115" i="3"/>
  <c r="I115" i="3"/>
  <c r="F115" i="3"/>
  <c r="R114" i="3"/>
  <c r="R115" i="3" s="1"/>
  <c r="S112" i="3"/>
  <c r="Q112" i="3"/>
  <c r="P112" i="3"/>
  <c r="O112" i="3"/>
  <c r="M112" i="3"/>
  <c r="L112" i="3"/>
  <c r="J112" i="3"/>
  <c r="I112" i="3"/>
  <c r="F112" i="3"/>
  <c r="R111" i="3"/>
  <c r="R112" i="3" s="1"/>
  <c r="S109" i="3"/>
  <c r="R109" i="3"/>
  <c r="Q109" i="3"/>
  <c r="P109" i="3"/>
  <c r="O109" i="3"/>
  <c r="N109" i="3"/>
  <c r="M109" i="3"/>
  <c r="L109" i="3"/>
  <c r="K109" i="3"/>
  <c r="J109" i="3"/>
  <c r="I109" i="3"/>
  <c r="F109" i="3"/>
  <c r="S107" i="3"/>
  <c r="Q107" i="3"/>
  <c r="P107" i="3"/>
  <c r="O107" i="3"/>
  <c r="N107" i="3"/>
  <c r="M107" i="3"/>
  <c r="L107" i="3"/>
  <c r="K107" i="3"/>
  <c r="I107" i="3"/>
  <c r="F107" i="3"/>
  <c r="R106" i="3"/>
  <c r="R107" i="3" s="1"/>
  <c r="T104" i="3"/>
  <c r="S104" i="3"/>
  <c r="R104" i="3"/>
  <c r="Q104" i="3"/>
  <c r="P104" i="3"/>
  <c r="O104" i="3"/>
  <c r="N104" i="3"/>
  <c r="M104" i="3"/>
  <c r="L104" i="3"/>
  <c r="K104" i="3"/>
  <c r="I104" i="3"/>
  <c r="F104" i="3"/>
  <c r="S102" i="3"/>
  <c r="Q102" i="3"/>
  <c r="P102" i="3"/>
  <c r="O102" i="3"/>
  <c r="N102" i="3"/>
  <c r="M102" i="3"/>
  <c r="L102" i="3"/>
  <c r="K102" i="3"/>
  <c r="J102" i="3"/>
  <c r="I102" i="3"/>
  <c r="F102" i="3"/>
  <c r="R101" i="3"/>
  <c r="R102" i="3" s="1"/>
  <c r="S99" i="3"/>
  <c r="R99" i="3"/>
  <c r="Q99" i="3"/>
  <c r="P99" i="3"/>
  <c r="O99" i="3"/>
  <c r="N99" i="3"/>
  <c r="M99" i="3"/>
  <c r="L99" i="3"/>
  <c r="K99" i="3"/>
  <c r="I99" i="3"/>
  <c r="F99" i="3"/>
  <c r="S96" i="3"/>
  <c r="R96" i="3"/>
  <c r="P96" i="3"/>
  <c r="O96" i="3"/>
  <c r="N96" i="3"/>
  <c r="M96" i="3"/>
  <c r="L96" i="3"/>
  <c r="K96" i="3"/>
  <c r="J96" i="3"/>
  <c r="I96" i="3"/>
  <c r="F96" i="3"/>
  <c r="S94" i="3"/>
  <c r="R94" i="3"/>
  <c r="Q94" i="3"/>
  <c r="P94" i="3"/>
  <c r="O94" i="3"/>
  <c r="N94" i="3"/>
  <c r="M94" i="3"/>
  <c r="L94" i="3"/>
  <c r="K94" i="3"/>
  <c r="I94" i="3"/>
  <c r="F94" i="3"/>
  <c r="S92" i="3"/>
  <c r="R92" i="3"/>
  <c r="Q92" i="3"/>
  <c r="P92" i="3"/>
  <c r="O92" i="3"/>
  <c r="N92" i="3"/>
  <c r="M92" i="3"/>
  <c r="L92" i="3"/>
  <c r="K92" i="3"/>
  <c r="I92" i="3"/>
  <c r="F92" i="3"/>
  <c r="S90" i="3"/>
  <c r="R90" i="3"/>
  <c r="Q90" i="3"/>
  <c r="P90" i="3"/>
  <c r="O90" i="3"/>
  <c r="N90" i="3"/>
  <c r="M90" i="3"/>
  <c r="L90" i="3"/>
  <c r="K90" i="3"/>
  <c r="I90" i="3"/>
  <c r="F90" i="3"/>
  <c r="S88" i="3"/>
  <c r="Q88" i="3"/>
  <c r="P88" i="3"/>
  <c r="O88" i="3"/>
  <c r="N88" i="3"/>
  <c r="M88" i="3"/>
  <c r="L88" i="3"/>
  <c r="K88" i="3"/>
  <c r="I88" i="3"/>
  <c r="F88" i="3"/>
  <c r="R87" i="3"/>
  <c r="R88" i="3" s="1"/>
  <c r="S85" i="3"/>
  <c r="R85" i="3"/>
  <c r="Q85" i="3"/>
  <c r="P85" i="3"/>
  <c r="O85" i="3"/>
  <c r="N85" i="3"/>
  <c r="M85" i="3"/>
  <c r="L85" i="3"/>
  <c r="K85" i="3"/>
  <c r="I85" i="3"/>
  <c r="F85" i="3"/>
  <c r="Q83" i="3"/>
  <c r="P83" i="3"/>
  <c r="M83" i="3"/>
  <c r="L83" i="3"/>
  <c r="K83" i="3"/>
  <c r="I83" i="3"/>
  <c r="F83" i="3"/>
  <c r="R82" i="3"/>
  <c r="R83" i="3" s="1"/>
  <c r="S81" i="3"/>
  <c r="Q81" i="3"/>
  <c r="P81" i="3"/>
  <c r="O81" i="3"/>
  <c r="N81" i="3"/>
  <c r="M81" i="3"/>
  <c r="L81" i="3"/>
  <c r="K81" i="3"/>
  <c r="I81" i="3"/>
  <c r="F81" i="3"/>
  <c r="R80" i="3"/>
  <c r="R81" i="3" s="1"/>
  <c r="S78" i="3"/>
  <c r="P78" i="3"/>
  <c r="O78" i="3"/>
  <c r="N78" i="3"/>
  <c r="M78" i="3"/>
  <c r="L78" i="3"/>
  <c r="K78" i="3"/>
  <c r="I78" i="3"/>
  <c r="F78" i="3"/>
  <c r="R77" i="3"/>
  <c r="R78" i="3" s="1"/>
  <c r="S75" i="3"/>
  <c r="R75" i="3"/>
  <c r="Q75" i="3"/>
  <c r="P75" i="3"/>
  <c r="O75" i="3"/>
  <c r="N75" i="3"/>
  <c r="M75" i="3"/>
  <c r="L75" i="3"/>
  <c r="K75" i="3"/>
  <c r="I75" i="3"/>
  <c r="F75" i="3"/>
  <c r="R74" i="3"/>
  <c r="U72" i="3"/>
  <c r="S72" i="3"/>
  <c r="Q72" i="3"/>
  <c r="P72" i="3"/>
  <c r="O72" i="3"/>
  <c r="N72" i="3"/>
  <c r="M72" i="3"/>
  <c r="L72" i="3"/>
  <c r="K72" i="3"/>
  <c r="I72" i="3"/>
  <c r="F72" i="3"/>
  <c r="R70" i="3"/>
  <c r="R72" i="3" s="1"/>
  <c r="S66" i="3"/>
  <c r="R66" i="3"/>
  <c r="Q66" i="3"/>
  <c r="P66" i="3"/>
  <c r="O66" i="3"/>
  <c r="N66" i="3"/>
  <c r="M66" i="3"/>
  <c r="L66" i="3"/>
  <c r="K66" i="3"/>
  <c r="I66" i="3"/>
  <c r="F66" i="3"/>
  <c r="T61" i="3"/>
  <c r="S61" i="3"/>
  <c r="Q61" i="3"/>
  <c r="P61" i="3"/>
  <c r="O61" i="3"/>
  <c r="N61" i="3"/>
  <c r="M61" i="3"/>
  <c r="L61" i="3"/>
  <c r="K61" i="3"/>
  <c r="I61" i="3"/>
  <c r="F61" i="3"/>
  <c r="R60" i="3"/>
  <c r="R59" i="3"/>
  <c r="S52" i="3"/>
  <c r="R52" i="3"/>
  <c r="Q52" i="3"/>
  <c r="P52" i="3"/>
  <c r="O52" i="3"/>
  <c r="N52" i="3"/>
  <c r="M52" i="3"/>
  <c r="L52" i="3"/>
  <c r="K52" i="3"/>
  <c r="I52" i="3"/>
  <c r="F52" i="3"/>
  <c r="T49" i="3"/>
  <c r="S49" i="3"/>
  <c r="R49" i="3"/>
  <c r="Q49" i="3"/>
  <c r="P49" i="3"/>
  <c r="O49" i="3"/>
  <c r="L49" i="3"/>
  <c r="K49" i="3"/>
  <c r="I49" i="3"/>
  <c r="F49" i="3"/>
  <c r="S46" i="3"/>
  <c r="Q46" i="3"/>
  <c r="P46" i="3"/>
  <c r="O46" i="3"/>
  <c r="N46" i="3"/>
  <c r="M46" i="3"/>
  <c r="L46" i="3"/>
  <c r="K46" i="3"/>
  <c r="J46" i="3"/>
  <c r="I46" i="3"/>
  <c r="F46" i="3"/>
  <c r="R45" i="3"/>
  <c r="R46" i="3" s="1"/>
  <c r="S43" i="3"/>
  <c r="R43" i="3"/>
  <c r="Q43" i="3"/>
  <c r="P43" i="3"/>
  <c r="O43" i="3"/>
  <c r="N43" i="3"/>
  <c r="M43" i="3"/>
  <c r="L43" i="3"/>
  <c r="K43" i="3"/>
  <c r="I43" i="3"/>
  <c r="F43" i="3"/>
  <c r="T41" i="3"/>
  <c r="T122" i="3" s="1"/>
  <c r="S41" i="3"/>
  <c r="R41" i="3"/>
  <c r="Q41" i="3"/>
  <c r="P41" i="3"/>
  <c r="O41" i="3"/>
  <c r="N41" i="3"/>
  <c r="M41" i="3"/>
  <c r="L41" i="3"/>
  <c r="K41" i="3"/>
  <c r="J41" i="3"/>
  <c r="I41" i="3"/>
  <c r="F41" i="3"/>
  <c r="S38" i="3"/>
  <c r="R38" i="3"/>
  <c r="Q38" i="3"/>
  <c r="P38" i="3"/>
  <c r="N38" i="3"/>
  <c r="M38" i="3"/>
  <c r="L38" i="3"/>
  <c r="K38" i="3"/>
  <c r="J38" i="3"/>
  <c r="I38" i="3"/>
  <c r="F38" i="3"/>
  <c r="S33" i="3"/>
  <c r="R33" i="3"/>
  <c r="Q33" i="3"/>
  <c r="P33" i="3"/>
  <c r="O33" i="3"/>
  <c r="N33" i="3"/>
  <c r="M33" i="3"/>
  <c r="L33" i="3"/>
  <c r="K33" i="3"/>
  <c r="J33" i="3"/>
  <c r="I33" i="3"/>
  <c r="F33" i="3"/>
  <c r="S27" i="3"/>
  <c r="R27" i="3"/>
  <c r="Q27" i="3"/>
  <c r="P27" i="3"/>
  <c r="O27" i="3"/>
  <c r="N27" i="3"/>
  <c r="M27" i="3"/>
  <c r="L27" i="3"/>
  <c r="K27" i="3"/>
  <c r="J27" i="3"/>
  <c r="I27" i="3"/>
  <c r="F27" i="3"/>
  <c r="R61" i="3" l="1"/>
  <c r="R122" i="3" s="1"/>
  <c r="P122" i="3"/>
  <c r="M122" i="3"/>
  <c r="K122" i="3"/>
  <c r="Q122" i="3"/>
  <c r="L122" i="3"/>
  <c r="J122" i="3"/>
  <c r="N122" i="3"/>
  <c r="S122" i="3"/>
</calcChain>
</file>

<file path=xl/sharedStrings.xml><?xml version="1.0" encoding="utf-8"?>
<sst xmlns="http://schemas.openxmlformats.org/spreadsheetml/2006/main" count="221" uniqueCount="144">
  <si>
    <t>Ionescu Marius</t>
  </si>
  <si>
    <t xml:space="preserve"> </t>
  </si>
  <si>
    <t>intocmit</t>
  </si>
  <si>
    <t>Ec. Adriana Hluhaniuc</t>
  </si>
  <si>
    <t>Preşedinte - Director general</t>
  </si>
  <si>
    <t xml:space="preserve">TOTAL GENERAL </t>
  </si>
  <si>
    <t>TOTAL</t>
  </si>
  <si>
    <t xml:space="preserve">MEDICAL </t>
  </si>
  <si>
    <t>AIR LIQUIDE VITALAIRE</t>
  </si>
  <si>
    <t>ATOMEDICAL VEST</t>
  </si>
  <si>
    <t xml:space="preserve">LINDE GAZ </t>
  </si>
  <si>
    <t>BIOSINTEX</t>
  </si>
  <si>
    <t>NEWMEDICS</t>
  </si>
  <si>
    <t>AUDIO NOVA</t>
  </si>
  <si>
    <t>ROMSOUND</t>
  </si>
  <si>
    <t>MOTIVATION</t>
  </si>
  <si>
    <t>plata</t>
  </si>
  <si>
    <t>RON</t>
  </si>
  <si>
    <t>suma</t>
  </si>
  <si>
    <t xml:space="preserve">data </t>
  </si>
  <si>
    <t>numar</t>
  </si>
  <si>
    <t>Suma de plata</t>
  </si>
  <si>
    <t>Retineri</t>
  </si>
  <si>
    <t>Refuz</t>
  </si>
  <si>
    <t>Factura</t>
  </si>
  <si>
    <t>Beneficiar</t>
  </si>
  <si>
    <t>Nr.crt</t>
  </si>
  <si>
    <t>CAS Maramures</t>
  </si>
  <si>
    <t>EXPRESS</t>
  </si>
  <si>
    <t>PAUL HARTMANN</t>
  </si>
  <si>
    <t>MESSER</t>
  </si>
  <si>
    <t>CLARFON</t>
  </si>
  <si>
    <t xml:space="preserve">Ramas de </t>
  </si>
  <si>
    <t>Sef serviciu</t>
  </si>
  <si>
    <t>PROTETIKA</t>
  </si>
  <si>
    <t>ORTOTECH</t>
  </si>
  <si>
    <t>ORTOPEDICA</t>
  </si>
  <si>
    <t xml:space="preserve">Platit </t>
  </si>
  <si>
    <t xml:space="preserve">Director executiv  - Direcţia Relaţii Contractuale    
ec. Camelia Stretea    
</t>
  </si>
  <si>
    <t>ORTOPROFIL</t>
  </si>
  <si>
    <t>RECUPERARE</t>
  </si>
  <si>
    <t>DISTRIBUTION</t>
  </si>
  <si>
    <t>popriri</t>
  </si>
  <si>
    <t>VALDOMEDICA</t>
  </si>
  <si>
    <t>fi stornate</t>
  </si>
  <si>
    <t>ficiarului</t>
  </si>
  <si>
    <t>rate bene</t>
  </si>
  <si>
    <t>Suma dato -</t>
  </si>
  <si>
    <t>PHARMA TELNET</t>
  </si>
  <si>
    <t>AGENT MEDICAL</t>
  </si>
  <si>
    <t>OSTEOPHARM</t>
  </si>
  <si>
    <t>facturi ce</t>
  </si>
  <si>
    <t>THERANOVA PROTEZARE</t>
  </si>
  <si>
    <t>nr.</t>
  </si>
  <si>
    <t>inregis-</t>
  </si>
  <si>
    <t>trare</t>
  </si>
  <si>
    <t>data</t>
  </si>
  <si>
    <t>MEDICA M3</t>
  </si>
  <si>
    <t xml:space="preserve">urmeaza a </t>
  </si>
  <si>
    <t>MEDICAL SERVICES NEUROLOGY</t>
  </si>
  <si>
    <t>AUDIOGRAM</t>
  </si>
  <si>
    <t>08-01-2020</t>
  </si>
  <si>
    <t>noi. 2019</t>
  </si>
  <si>
    <t>ERP</t>
  </si>
  <si>
    <t xml:space="preserve">trimis </t>
  </si>
  <si>
    <t>trimis</t>
  </si>
  <si>
    <t>ian. 2020</t>
  </si>
  <si>
    <t>feb 2020</t>
  </si>
  <si>
    <t>BEST MEDIC</t>
  </si>
  <si>
    <t>9</t>
  </si>
  <si>
    <t>124</t>
  </si>
  <si>
    <t>123</t>
  </si>
  <si>
    <t>122</t>
  </si>
  <si>
    <t>121</t>
  </si>
  <si>
    <t>172491</t>
  </si>
  <si>
    <t>172492</t>
  </si>
  <si>
    <t>ANCEU</t>
  </si>
  <si>
    <t>478</t>
  </si>
  <si>
    <t>31-01-2020</t>
  </si>
  <si>
    <t>10-02-2020</t>
  </si>
  <si>
    <t>1530741</t>
  </si>
  <si>
    <t>CJ00003</t>
  </si>
  <si>
    <t>BSX211708</t>
  </si>
  <si>
    <t>CLOF03904</t>
  </si>
  <si>
    <t>11205</t>
  </si>
  <si>
    <t>11-02-2020</t>
  </si>
  <si>
    <t>1000069077</t>
  </si>
  <si>
    <t>1000069076</t>
  </si>
  <si>
    <t>1000069067</t>
  </si>
  <si>
    <t>1000069072</t>
  </si>
  <si>
    <t>1000069069</t>
  </si>
  <si>
    <t>1000069066</t>
  </si>
  <si>
    <t>1619</t>
  </si>
  <si>
    <t>84088</t>
  </si>
  <si>
    <t>84087</t>
  </si>
  <si>
    <t>84086</t>
  </si>
  <si>
    <t>84085</t>
  </si>
  <si>
    <t>83594</t>
  </si>
  <si>
    <t>84084</t>
  </si>
  <si>
    <t>MSNMM 40</t>
  </si>
  <si>
    <t>110</t>
  </si>
  <si>
    <t>84</t>
  </si>
  <si>
    <t>8960282188</t>
  </si>
  <si>
    <t>320200058</t>
  </si>
  <si>
    <t>320200095</t>
  </si>
  <si>
    <t>320200091</t>
  </si>
  <si>
    <t>27397</t>
  </si>
  <si>
    <t>27396</t>
  </si>
  <si>
    <t>15-01-2020</t>
  </si>
  <si>
    <t>OD2020005</t>
  </si>
  <si>
    <t>FEORP00011740</t>
  </si>
  <si>
    <t>1200769</t>
  </si>
  <si>
    <t>2400530</t>
  </si>
  <si>
    <t>2400531</t>
  </si>
  <si>
    <t>2400532</t>
  </si>
  <si>
    <t>1116775390</t>
  </si>
  <si>
    <t>520</t>
  </si>
  <si>
    <t>PP 714</t>
  </si>
  <si>
    <t>339</t>
  </si>
  <si>
    <t>ian 2020</t>
  </si>
  <si>
    <t>01937</t>
  </si>
  <si>
    <t>febr</t>
  </si>
  <si>
    <t>Centralizatorul facturilor aferente dispozitivelor medicale platite in luna martie 2020</t>
  </si>
  <si>
    <t>mar 2020</t>
  </si>
  <si>
    <t>03937</t>
  </si>
  <si>
    <t>172500</t>
  </si>
  <si>
    <t>172499</t>
  </si>
  <si>
    <t>489</t>
  </si>
  <si>
    <t>10</t>
  </si>
  <si>
    <t>174214</t>
  </si>
  <si>
    <t>716</t>
  </si>
  <si>
    <t>335</t>
  </si>
  <si>
    <t>334</t>
  </si>
  <si>
    <t>333</t>
  </si>
  <si>
    <t xml:space="preserve">       Director executiv - Direcţia Economică</t>
  </si>
  <si>
    <t xml:space="preserve">      Ec. Carmen Prodan</t>
  </si>
  <si>
    <t>Ec.Blaga Gabriela</t>
  </si>
  <si>
    <r>
      <t xml:space="preserve">trimis </t>
    </r>
    <r>
      <rPr>
        <b/>
        <sz val="10"/>
        <rFont val="Arial"/>
        <family val="2"/>
        <charset val="238"/>
      </rPr>
      <t xml:space="preserve"> </t>
    </r>
  </si>
  <si>
    <t xml:space="preserve">              Ec. Camelia Stretea      
</t>
  </si>
  <si>
    <t>ADAPTARE  RECUPERARE</t>
  </si>
  <si>
    <t>MESSER HOME CARE</t>
  </si>
  <si>
    <t>PROTMED PROTETIKA</t>
  </si>
  <si>
    <t>EUROMEDICAL  DISTRIUTION</t>
  </si>
  <si>
    <t>ORTODAC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</si>
</sst>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lei&quot;_-;\-* #,##0.00\ &quot;lei&quot;_-;_-* &quot;-&quot;??\ &quot;lei&quot;_-;_-@_-"/>
    <numFmt numFmtId="165" formatCode="#,##0_ ;\-#,##0\ "/>
  </numFmts>
  <fonts count="2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Calibri"/>
      <family val="2"/>
      <charset val="238"/>
      <scheme val="minor"/>
    </font>
    <font>
      <sz val="11"/>
      <name val="Arial"/>
      <family val="2"/>
    </font>
    <font>
      <sz val="11"/>
      <name val="Times New Roman"/>
      <family val="1"/>
    </font>
    <font>
      <sz val="1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b/>
      <sz val="10"/>
      <name val="Arial"/>
      <family val="2"/>
      <charset val="238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0" fontId="1" fillId="0" borderId="0"/>
  </cellStyleXfs>
  <cellXfs count="156">
    <xf numFmtId="0" fontId="0" fillId="0" borderId="0" xfId="0"/>
    <xf numFmtId="0" fontId="0" fillId="2" borderId="0" xfId="0" applyFill="1"/>
    <xf numFmtId="0" fontId="1" fillId="2" borderId="0" xfId="0" applyFont="1" applyFill="1"/>
    <xf numFmtId="4" fontId="0" fillId="2" borderId="0" xfId="0" applyNumberFormat="1" applyFill="1"/>
    <xf numFmtId="0" fontId="2" fillId="2" borderId="0" xfId="2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2" applyFont="1" applyFill="1" applyAlignment="1"/>
    <xf numFmtId="0" fontId="6" fillId="2" borderId="0" xfId="0" applyFont="1" applyFill="1"/>
    <xf numFmtId="0" fontId="0" fillId="2" borderId="1" xfId="0" applyFill="1" applyBorder="1"/>
    <xf numFmtId="4" fontId="0" fillId="2" borderId="10" xfId="0" applyNumberFormat="1" applyFill="1" applyBorder="1" applyAlignment="1">
      <alignment horizontal="right"/>
    </xf>
    <xf numFmtId="4" fontId="0" fillId="2" borderId="0" xfId="0" applyNumberFormat="1" applyFill="1" applyBorder="1" applyAlignment="1">
      <alignment horizontal="right"/>
    </xf>
    <xf numFmtId="4" fontId="0" fillId="2" borderId="11" xfId="0" applyNumberFormat="1" applyFill="1" applyBorder="1" applyAlignment="1">
      <alignment horizontal="right"/>
    </xf>
    <xf numFmtId="1" fontId="0" fillId="2" borderId="0" xfId="0" applyNumberFormat="1" applyFill="1"/>
    <xf numFmtId="0" fontId="8" fillId="2" borderId="0" xfId="0" applyFont="1" applyFill="1"/>
    <xf numFmtId="0" fontId="0" fillId="2" borderId="0" xfId="0" applyFont="1" applyFill="1"/>
    <xf numFmtId="0" fontId="9" fillId="2" borderId="0" xfId="0" applyFont="1" applyFill="1"/>
    <xf numFmtId="1" fontId="0" fillId="2" borderId="0" xfId="0" applyNumberFormat="1" applyFont="1" applyFill="1"/>
    <xf numFmtId="0" fontId="6" fillId="2" borderId="1" xfId="0" applyFont="1" applyFill="1" applyBorder="1"/>
    <xf numFmtId="2" fontId="6" fillId="2" borderId="1" xfId="0" applyNumberFormat="1" applyFont="1" applyFill="1" applyBorder="1"/>
    <xf numFmtId="2" fontId="10" fillId="2" borderId="1" xfId="0" applyNumberFormat="1" applyFont="1" applyFill="1" applyBorder="1"/>
    <xf numFmtId="0" fontId="0" fillId="2" borderId="1" xfId="0" applyFont="1" applyFill="1" applyBorder="1"/>
    <xf numFmtId="0" fontId="2" fillId="2" borderId="1" xfId="2" applyFont="1" applyFill="1" applyBorder="1" applyAlignment="1">
      <alignment horizontal="center" vertical="center" wrapText="1"/>
    </xf>
    <xf numFmtId="0" fontId="10" fillId="2" borderId="1" xfId="0" applyFont="1" applyFill="1" applyBorder="1"/>
    <xf numFmtId="14" fontId="10" fillId="2" borderId="1" xfId="0" applyNumberFormat="1" applyFont="1" applyFill="1" applyBorder="1"/>
    <xf numFmtId="2" fontId="5" fillId="2" borderId="1" xfId="2" applyNumberFormat="1" applyFont="1" applyFill="1" applyBorder="1"/>
    <xf numFmtId="1" fontId="6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10" fillId="2" borderId="1" xfId="3" applyFont="1" applyFill="1" applyBorder="1"/>
    <xf numFmtId="0" fontId="10" fillId="2" borderId="1" xfId="3" applyFont="1" applyFill="1" applyBorder="1" applyAlignment="1">
      <alignment horizontal="center"/>
    </xf>
    <xf numFmtId="2" fontId="5" fillId="2" borderId="1" xfId="3" applyNumberFormat="1" applyFont="1" applyFill="1" applyBorder="1"/>
    <xf numFmtId="1" fontId="5" fillId="2" borderId="1" xfId="3" applyNumberFormat="1" applyFont="1" applyFill="1" applyBorder="1"/>
    <xf numFmtId="0" fontId="2" fillId="2" borderId="1" xfId="3" applyFont="1" applyFill="1" applyBorder="1" applyAlignment="1">
      <alignment horizontal="center" vertical="center" wrapText="1"/>
    </xf>
    <xf numFmtId="1" fontId="10" fillId="2" borderId="1" xfId="0" applyNumberFormat="1" applyFont="1" applyFill="1" applyBorder="1"/>
    <xf numFmtId="2" fontId="0" fillId="2" borderId="1" xfId="0" applyNumberFormat="1" applyFont="1" applyFill="1" applyBorder="1"/>
    <xf numFmtId="2" fontId="5" fillId="2" borderId="0" xfId="3" applyNumberFormat="1" applyFont="1" applyFill="1" applyBorder="1"/>
    <xf numFmtId="49" fontId="6" fillId="2" borderId="1" xfId="0" applyNumberFormat="1" applyFont="1" applyFill="1" applyBorder="1" applyAlignment="1">
      <alignment horizontal="right"/>
    </xf>
    <xf numFmtId="0" fontId="5" fillId="2" borderId="1" xfId="3" applyFont="1" applyFill="1" applyBorder="1"/>
    <xf numFmtId="0" fontId="5" fillId="2" borderId="1" xfId="3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/>
    </xf>
    <xf numFmtId="0" fontId="5" fillId="2" borderId="1" xfId="0" applyFont="1" applyFill="1" applyBorder="1"/>
    <xf numFmtId="1" fontId="5" fillId="2" borderId="1" xfId="0" applyNumberFormat="1" applyFont="1" applyFill="1" applyBorder="1"/>
    <xf numFmtId="2" fontId="5" fillId="2" borderId="1" xfId="0" applyNumberFormat="1" applyFont="1" applyFill="1" applyBorder="1"/>
    <xf numFmtId="0" fontId="9" fillId="2" borderId="0" xfId="2" applyFont="1" applyFill="1" applyBorder="1" applyAlignment="1"/>
    <xf numFmtId="0" fontId="10" fillId="2" borderId="0" xfId="2" applyFont="1" applyFill="1" applyAlignment="1">
      <alignment horizontal="center"/>
    </xf>
    <xf numFmtId="1" fontId="5" fillId="2" borderId="0" xfId="3" applyNumberFormat="1" applyFont="1" applyFill="1" applyBorder="1"/>
    <xf numFmtId="0" fontId="2" fillId="2" borderId="0" xfId="2" applyFont="1" applyFill="1" applyBorder="1" applyAlignment="1"/>
    <xf numFmtId="1" fontId="2" fillId="2" borderId="0" xfId="2" applyNumberFormat="1" applyFont="1" applyFill="1" applyBorder="1" applyAlignment="1"/>
    <xf numFmtId="0" fontId="2" fillId="2" borderId="0" xfId="2" applyFont="1" applyFill="1" applyBorder="1" applyAlignment="1">
      <alignment vertical="center"/>
    </xf>
    <xf numFmtId="0" fontId="9" fillId="2" borderId="0" xfId="2" applyFont="1" applyFill="1" applyBorder="1" applyAlignment="1">
      <alignment vertical="center"/>
    </xf>
    <xf numFmtId="0" fontId="9" fillId="2" borderId="0" xfId="3" applyFont="1" applyFill="1" applyBorder="1"/>
    <xf numFmtId="0" fontId="5" fillId="2" borderId="0" xfId="2" applyFont="1" applyFill="1" applyAlignment="1">
      <alignment horizontal="center"/>
    </xf>
    <xf numFmtId="4" fontId="9" fillId="2" borderId="0" xfId="0" applyNumberFormat="1" applyFont="1" applyFill="1" applyBorder="1"/>
    <xf numFmtId="1" fontId="9" fillId="2" borderId="0" xfId="0" applyNumberFormat="1" applyFont="1" applyFill="1" applyBorder="1"/>
    <xf numFmtId="4" fontId="9" fillId="2" borderId="0" xfId="2" applyNumberFormat="1" applyFont="1" applyFill="1" applyAlignment="1">
      <alignment horizontal="left"/>
    </xf>
    <xf numFmtId="4" fontId="9" fillId="2" borderId="0" xfId="0" applyNumberFormat="1" applyFont="1" applyFill="1"/>
    <xf numFmtId="0" fontId="9" fillId="2" borderId="0" xfId="3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1" fontId="9" fillId="2" borderId="0" xfId="0" applyNumberFormat="1" applyFont="1" applyFill="1"/>
    <xf numFmtId="4" fontId="0" fillId="2" borderId="0" xfId="0" applyNumberFormat="1" applyFont="1" applyFill="1"/>
    <xf numFmtId="4" fontId="2" fillId="2" borderId="0" xfId="0" applyNumberFormat="1" applyFont="1" applyFill="1" applyAlignment="1">
      <alignment horizontal="center"/>
    </xf>
    <xf numFmtId="4" fontId="9" fillId="2" borderId="0" xfId="0" applyNumberFormat="1" applyFont="1" applyFill="1" applyAlignment="1">
      <alignment horizontal="center"/>
    </xf>
    <xf numFmtId="0" fontId="8" fillId="0" borderId="0" xfId="0" applyFont="1"/>
    <xf numFmtId="0" fontId="1" fillId="0" borderId="0" xfId="0" applyFont="1" applyFill="1" applyBorder="1"/>
    <xf numFmtId="49" fontId="10" fillId="2" borderId="1" xfId="0" applyNumberFormat="1" applyFont="1" applyFill="1" applyBorder="1" applyAlignment="1">
      <alignment horizontal="right"/>
    </xf>
    <xf numFmtId="14" fontId="10" fillId="2" borderId="1" xfId="3" applyNumberFormat="1" applyFont="1" applyFill="1" applyBorder="1" applyAlignment="1">
      <alignment horizontal="right"/>
    </xf>
    <xf numFmtId="1" fontId="11" fillId="2" borderId="1" xfId="3" applyNumberFormat="1" applyFont="1" applyFill="1" applyBorder="1"/>
    <xf numFmtId="2" fontId="10" fillId="2" borderId="1" xfId="3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horizontal="right"/>
    </xf>
    <xf numFmtId="2" fontId="11" fillId="2" borderId="1" xfId="0" applyNumberFormat="1" applyFont="1" applyFill="1" applyBorder="1"/>
    <xf numFmtId="2" fontId="15" fillId="2" borderId="1" xfId="0" applyNumberFormat="1" applyFont="1" applyFill="1" applyBorder="1"/>
    <xf numFmtId="1" fontId="15" fillId="2" borderId="1" xfId="0" applyNumberFormat="1" applyFont="1" applyFill="1" applyBorder="1"/>
    <xf numFmtId="2" fontId="11" fillId="2" borderId="1" xfId="3" applyNumberFormat="1" applyFont="1" applyFill="1" applyBorder="1"/>
    <xf numFmtId="0" fontId="0" fillId="0" borderId="9" xfId="0" applyBorder="1"/>
    <xf numFmtId="49" fontId="10" fillId="2" borderId="1" xfId="3" applyNumberFormat="1" applyFont="1" applyFill="1" applyBorder="1" applyAlignment="1">
      <alignment horizontal="right"/>
    </xf>
    <xf numFmtId="0" fontId="0" fillId="0" borderId="0" xfId="0" applyBorder="1"/>
    <xf numFmtId="0" fontId="0" fillId="3" borderId="0" xfId="0" applyFill="1"/>
    <xf numFmtId="0" fontId="0" fillId="0" borderId="9" xfId="0" applyBorder="1" applyAlignment="1">
      <alignment horizontal="left"/>
    </xf>
    <xf numFmtId="1" fontId="2" fillId="2" borderId="0" xfId="2" applyNumberFormat="1" applyFont="1" applyFill="1" applyAlignment="1"/>
    <xf numFmtId="0" fontId="0" fillId="0" borderId="12" xfId="0" applyBorder="1"/>
    <xf numFmtId="0" fontId="0" fillId="0" borderId="13" xfId="0" applyBorder="1"/>
    <xf numFmtId="0" fontId="17" fillId="2" borderId="0" xfId="0" applyFont="1" applyFill="1"/>
    <xf numFmtId="0" fontId="16" fillId="2" borderId="1" xfId="0" applyFont="1" applyFill="1" applyBorder="1"/>
    <xf numFmtId="4" fontId="9" fillId="2" borderId="0" xfId="2" applyNumberFormat="1" applyFont="1" applyFill="1" applyAlignment="1">
      <alignment horizontal="center"/>
    </xf>
    <xf numFmtId="0" fontId="9" fillId="0" borderId="0" xfId="2" applyFont="1" applyFill="1" applyBorder="1" applyAlignment="1">
      <alignment vertical="center"/>
    </xf>
    <xf numFmtId="0" fontId="18" fillId="2" borderId="0" xfId="0" applyFont="1" applyFill="1"/>
    <xf numFmtId="0" fontId="2" fillId="0" borderId="0" xfId="2" applyFont="1" applyBorder="1" applyAlignment="1">
      <alignment vertical="center"/>
    </xf>
    <xf numFmtId="0" fontId="2" fillId="2" borderId="0" xfId="0" applyFont="1" applyFill="1"/>
    <xf numFmtId="0" fontId="0" fillId="2" borderId="2" xfId="0" applyFill="1" applyBorder="1"/>
    <xf numFmtId="4" fontId="0" fillId="2" borderId="14" xfId="0" applyNumberFormat="1" applyFill="1" applyBorder="1" applyAlignment="1">
      <alignment horizontal="right"/>
    </xf>
    <xf numFmtId="2" fontId="10" fillId="2" borderId="1" xfId="3" applyNumberFormat="1" applyFont="1" applyFill="1" applyBorder="1"/>
    <xf numFmtId="2" fontId="6" fillId="2" borderId="1" xfId="0" applyNumberFormat="1" applyFont="1" applyFill="1" applyBorder="1" applyAlignment="1">
      <alignment horizontal="right"/>
    </xf>
    <xf numFmtId="1" fontId="10" fillId="2" borderId="1" xfId="3" applyNumberFormat="1" applyFont="1" applyFill="1" applyBorder="1"/>
    <xf numFmtId="0" fontId="10" fillId="2" borderId="1" xfId="3" applyFont="1" applyFill="1" applyBorder="1" applyAlignment="1">
      <alignment horizontal="right"/>
    </xf>
    <xf numFmtId="0" fontId="14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right"/>
    </xf>
    <xf numFmtId="1" fontId="2" fillId="2" borderId="1" xfId="2" applyNumberFormat="1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/>
    </xf>
    <xf numFmtId="4" fontId="2" fillId="2" borderId="1" xfId="2" applyNumberFormat="1" applyFont="1" applyFill="1" applyBorder="1"/>
    <xf numFmtId="0" fontId="2" fillId="2" borderId="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 shrinkToFit="1"/>
    </xf>
    <xf numFmtId="4" fontId="7" fillId="2" borderId="1" xfId="2" applyNumberFormat="1" applyFont="1" applyFill="1" applyBorder="1"/>
    <xf numFmtId="0" fontId="5" fillId="2" borderId="1" xfId="2" applyFont="1" applyFill="1" applyBorder="1" applyAlignment="1">
      <alignment horizontal="center"/>
    </xf>
    <xf numFmtId="4" fontId="2" fillId="2" borderId="1" xfId="2" applyNumberFormat="1" applyFont="1" applyFill="1" applyBorder="1" applyAlignment="1">
      <alignment horizontal="center"/>
    </xf>
    <xf numFmtId="49" fontId="2" fillId="2" borderId="1" xfId="2" applyNumberFormat="1" applyFont="1" applyFill="1" applyBorder="1"/>
    <xf numFmtId="1" fontId="2" fillId="2" borderId="1" xfId="2" applyNumberFormat="1" applyFont="1" applyFill="1" applyBorder="1" applyAlignment="1">
      <alignment horizontal="center" vertical="center"/>
    </xf>
    <xf numFmtId="0" fontId="20" fillId="2" borderId="0" xfId="0" applyFont="1" applyFill="1"/>
    <xf numFmtId="0" fontId="2" fillId="2" borderId="1" xfId="3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10" fillId="2" borderId="2" xfId="0" applyFont="1" applyFill="1" applyBorder="1"/>
    <xf numFmtId="0" fontId="2" fillId="2" borderId="4" xfId="3" applyFont="1" applyFill="1" applyBorder="1" applyAlignment="1">
      <alignment horizontal="center" vertical="center" wrapText="1"/>
    </xf>
    <xf numFmtId="0" fontId="2" fillId="2" borderId="8" xfId="3" applyFont="1" applyFill="1" applyBorder="1" applyAlignment="1">
      <alignment horizontal="center" vertical="center" wrapText="1"/>
    </xf>
    <xf numFmtId="0" fontId="2" fillId="2" borderId="6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wrapText="1"/>
    </xf>
    <xf numFmtId="0" fontId="2" fillId="2" borderId="1" xfId="3" applyFont="1" applyFill="1" applyBorder="1" applyAlignment="1">
      <alignment horizontal="left" vertical="center"/>
    </xf>
    <xf numFmtId="14" fontId="10" fillId="2" borderId="1" xfId="0" applyNumberFormat="1" applyFont="1" applyFill="1" applyBorder="1" applyAlignment="1">
      <alignment horizontal="right"/>
    </xf>
    <xf numFmtId="4" fontId="9" fillId="2" borderId="0" xfId="0" applyNumberFormat="1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wrapText="1"/>
    </xf>
    <xf numFmtId="0" fontId="12" fillId="2" borderId="0" xfId="0" applyFont="1" applyFill="1" applyAlignment="1">
      <alignment horizontal="left"/>
    </xf>
    <xf numFmtId="4" fontId="9" fillId="2" borderId="0" xfId="2" applyNumberFormat="1" applyFont="1" applyFill="1" applyAlignment="1">
      <alignment horizontal="center"/>
    </xf>
    <xf numFmtId="4" fontId="2" fillId="2" borderId="0" xfId="0" applyNumberFormat="1" applyFont="1" applyFill="1" applyAlignment="1">
      <alignment horizontal="left"/>
    </xf>
    <xf numFmtId="4" fontId="9" fillId="2" borderId="0" xfId="2" applyNumberFormat="1" applyFont="1" applyFill="1" applyBorder="1" applyAlignment="1">
      <alignment horizontal="left" wrapText="1"/>
    </xf>
    <xf numFmtId="4" fontId="9" fillId="2" borderId="0" xfId="2" applyNumberFormat="1" applyFont="1" applyFill="1" applyBorder="1" applyAlignment="1">
      <alignment horizontal="left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 wrapText="1"/>
    </xf>
    <xf numFmtId="0" fontId="2" fillId="2" borderId="1" xfId="2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justify"/>
    </xf>
    <xf numFmtId="0" fontId="2" fillId="2" borderId="1" xfId="2" applyFont="1" applyFill="1" applyBorder="1" applyAlignment="1">
      <alignment horizontal="center" vertical="center"/>
    </xf>
    <xf numFmtId="4" fontId="2" fillId="2" borderId="1" xfId="2" applyNumberFormat="1" applyFont="1" applyFill="1" applyBorder="1" applyAlignment="1">
      <alignment horizontal="center" vertical="center"/>
    </xf>
    <xf numFmtId="164" fontId="2" fillId="2" borderId="1" xfId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2" borderId="4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2" borderId="4" xfId="2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5" fontId="1" fillId="2" borderId="4" xfId="1" applyNumberFormat="1" applyFont="1" applyFill="1" applyBorder="1" applyAlignment="1">
      <alignment horizontal="center" vertical="center"/>
    </xf>
    <xf numFmtId="165" fontId="1" fillId="2" borderId="7" xfId="1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4">
    <cellStyle name="Currency" xfId="1" builtinId="4"/>
    <cellStyle name="Normal" xfId="0" builtinId="0"/>
    <cellStyle name="Normal_ord 03.2004" xfId="2"/>
    <cellStyle name="Normal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162"/>
  <sheetViews>
    <sheetView tabSelected="1" workbookViewId="0">
      <selection activeCell="AC26" sqref="AC26"/>
    </sheetView>
  </sheetViews>
  <sheetFormatPr defaultRowHeight="15" x14ac:dyDescent="0.25"/>
  <cols>
    <col min="1" max="1" width="3.28515625" customWidth="1"/>
    <col min="2" max="2" width="4" style="64" customWidth="1"/>
    <col min="3" max="3" width="17" style="1" customWidth="1"/>
    <col min="4" max="4" width="10.85546875" style="8" customWidth="1"/>
    <col min="5" max="5" width="10.5703125" style="5" customWidth="1"/>
    <col min="6" max="6" width="10.85546875" style="1" customWidth="1"/>
    <col min="7" max="7" width="6.42578125" style="13" customWidth="1"/>
    <col min="8" max="8" width="10.28515625" style="1" customWidth="1"/>
    <col min="9" max="9" width="11.28515625" style="1" customWidth="1"/>
    <col min="10" max="10" width="9.85546875" style="1" customWidth="1"/>
    <col min="11" max="11" width="10.85546875" style="1" customWidth="1"/>
    <col min="12" max="12" width="10.42578125" style="1" hidden="1" customWidth="1"/>
    <col min="13" max="13" width="0.140625" style="1" hidden="1" customWidth="1"/>
    <col min="14" max="14" width="9.42578125" style="1" hidden="1" customWidth="1"/>
    <col min="15" max="15" width="10.85546875" style="1" customWidth="1"/>
    <col min="16" max="16" width="8.42578125" style="1" customWidth="1"/>
    <col min="17" max="17" width="9.7109375" style="1" customWidth="1"/>
    <col min="18" max="18" width="12.140625" style="1" customWidth="1"/>
    <col min="19" max="19" width="11" style="8" customWidth="1"/>
    <col min="20" max="20" width="9.85546875" style="1" customWidth="1"/>
    <col min="21" max="21" width="10" style="1" hidden="1" customWidth="1"/>
    <col min="22" max="22" width="9.42578125" hidden="1" customWidth="1"/>
    <col min="23" max="24" width="9.140625" hidden="1" customWidth="1"/>
    <col min="25" max="25" width="0" hidden="1" customWidth="1"/>
  </cols>
  <sheetData>
    <row r="1" spans="2:23" x14ac:dyDescent="0.25">
      <c r="B1" s="14"/>
      <c r="C1" s="89" t="s">
        <v>27</v>
      </c>
      <c r="D1" s="16"/>
      <c r="E1" s="6"/>
      <c r="F1" s="15"/>
      <c r="G1" s="17"/>
      <c r="H1" s="15"/>
      <c r="I1" s="15"/>
      <c r="J1" s="15"/>
      <c r="K1" s="16"/>
      <c r="L1" s="16"/>
      <c r="M1" s="15"/>
      <c r="N1" s="15"/>
      <c r="O1" s="15"/>
      <c r="P1" s="15"/>
      <c r="Q1" s="15"/>
      <c r="R1" s="15"/>
    </row>
    <row r="2" spans="2:23" x14ac:dyDescent="0.25">
      <c r="B2" s="2"/>
      <c r="C2" s="4" t="s">
        <v>122</v>
      </c>
      <c r="D2" s="4"/>
      <c r="E2" s="7"/>
      <c r="F2" s="4"/>
      <c r="G2" s="80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6"/>
    </row>
    <row r="3" spans="2:23" x14ac:dyDescent="0.25">
      <c r="B3" s="2"/>
      <c r="C3" s="4"/>
      <c r="D3" s="4"/>
      <c r="E3" s="7"/>
      <c r="F3" s="4"/>
      <c r="G3" s="80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6"/>
    </row>
    <row r="4" spans="2:23" x14ac:dyDescent="0.25">
      <c r="B4" s="2"/>
      <c r="C4" s="4"/>
      <c r="D4" s="4"/>
      <c r="E4" s="7"/>
      <c r="F4" s="4"/>
      <c r="G4" s="80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6"/>
    </row>
    <row r="5" spans="2:23" s="1" customFormat="1" ht="18" customHeight="1" x14ac:dyDescent="0.25">
      <c r="B5" s="136" t="s">
        <v>26</v>
      </c>
      <c r="C5" s="137" t="s">
        <v>25</v>
      </c>
      <c r="D5" s="135" t="s">
        <v>24</v>
      </c>
      <c r="E5" s="135"/>
      <c r="F5" s="135"/>
      <c r="G5" s="100" t="s">
        <v>53</v>
      </c>
      <c r="H5" s="101"/>
      <c r="I5" s="102" t="s">
        <v>47</v>
      </c>
      <c r="J5" s="102" t="s">
        <v>64</v>
      </c>
      <c r="K5" s="102" t="s">
        <v>64</v>
      </c>
      <c r="L5" s="102" t="s">
        <v>137</v>
      </c>
      <c r="M5" s="101" t="s">
        <v>22</v>
      </c>
      <c r="N5" s="102" t="s">
        <v>65</v>
      </c>
      <c r="O5" s="102" t="s">
        <v>64</v>
      </c>
      <c r="P5" s="138" t="s">
        <v>23</v>
      </c>
      <c r="Q5" s="103" t="s">
        <v>37</v>
      </c>
      <c r="R5" s="104" t="s">
        <v>21</v>
      </c>
      <c r="S5" s="103" t="s">
        <v>32</v>
      </c>
      <c r="T5" s="84" t="s">
        <v>51</v>
      </c>
    </row>
    <row r="6" spans="2:23" s="1" customFormat="1" ht="17.25" customHeight="1" x14ac:dyDescent="0.25">
      <c r="B6" s="136"/>
      <c r="C6" s="137"/>
      <c r="D6" s="101"/>
      <c r="E6" s="101"/>
      <c r="F6" s="101"/>
      <c r="G6" s="100" t="s">
        <v>54</v>
      </c>
      <c r="H6" s="101" t="s">
        <v>56</v>
      </c>
      <c r="I6" s="102" t="s">
        <v>46</v>
      </c>
      <c r="J6" s="105" t="s">
        <v>63</v>
      </c>
      <c r="K6" s="105" t="s">
        <v>63</v>
      </c>
      <c r="L6" s="105" t="s">
        <v>63</v>
      </c>
      <c r="M6" s="101"/>
      <c r="N6" s="105" t="s">
        <v>63</v>
      </c>
      <c r="O6" s="105" t="s">
        <v>63</v>
      </c>
      <c r="P6" s="138"/>
      <c r="Q6" s="103" t="s">
        <v>121</v>
      </c>
      <c r="R6" s="104"/>
      <c r="S6" s="103" t="s">
        <v>16</v>
      </c>
      <c r="T6" s="84" t="s">
        <v>58</v>
      </c>
    </row>
    <row r="7" spans="2:23" s="1" customFormat="1" x14ac:dyDescent="0.25">
      <c r="B7" s="136"/>
      <c r="C7" s="137"/>
      <c r="D7" s="101" t="s">
        <v>20</v>
      </c>
      <c r="E7" s="106" t="s">
        <v>19</v>
      </c>
      <c r="F7" s="107" t="s">
        <v>18</v>
      </c>
      <c r="G7" s="100" t="s">
        <v>55</v>
      </c>
      <c r="H7" s="107"/>
      <c r="I7" s="102" t="s">
        <v>45</v>
      </c>
      <c r="J7" s="108" t="s">
        <v>119</v>
      </c>
      <c r="K7" s="108" t="s">
        <v>67</v>
      </c>
      <c r="L7" s="108" t="s">
        <v>62</v>
      </c>
      <c r="M7" s="101" t="s">
        <v>42</v>
      </c>
      <c r="N7" s="108" t="s">
        <v>66</v>
      </c>
      <c r="O7" s="108" t="s">
        <v>123</v>
      </c>
      <c r="P7" s="138"/>
      <c r="Q7" s="109">
        <v>2020</v>
      </c>
      <c r="R7" s="101" t="s">
        <v>17</v>
      </c>
      <c r="S7" s="103"/>
      <c r="T7" s="84" t="s">
        <v>44</v>
      </c>
    </row>
    <row r="8" spans="2:23" s="1" customFormat="1" x14ac:dyDescent="0.25">
      <c r="B8" s="126">
        <v>1</v>
      </c>
      <c r="C8" s="22" t="s">
        <v>7</v>
      </c>
      <c r="D8" s="18">
        <v>84088</v>
      </c>
      <c r="E8" s="67">
        <v>43861</v>
      </c>
      <c r="F8" s="19">
        <v>6712.54</v>
      </c>
      <c r="G8" s="26">
        <v>43</v>
      </c>
      <c r="H8" s="67">
        <v>43875</v>
      </c>
      <c r="I8" s="19">
        <v>6712.54</v>
      </c>
      <c r="J8" s="19"/>
      <c r="K8" s="19">
        <v>6712.54</v>
      </c>
      <c r="L8" s="19"/>
      <c r="M8" s="19"/>
      <c r="N8" s="19"/>
      <c r="O8" s="19"/>
      <c r="P8" s="19"/>
      <c r="Q8" s="19"/>
      <c r="R8" s="19">
        <v>6712.54</v>
      </c>
      <c r="S8" s="19"/>
      <c r="T8" s="9"/>
      <c r="U8" s="10">
        <v>6712.54</v>
      </c>
      <c r="V8" s="75" t="s">
        <v>93</v>
      </c>
      <c r="W8" s="75" t="s">
        <v>78</v>
      </c>
    </row>
    <row r="9" spans="2:23" s="1" customFormat="1" x14ac:dyDescent="0.25">
      <c r="B9" s="126"/>
      <c r="C9" s="22" t="s">
        <v>28</v>
      </c>
      <c r="D9" s="18">
        <v>84089</v>
      </c>
      <c r="E9" s="67">
        <v>43861</v>
      </c>
      <c r="F9" s="19">
        <v>975.32</v>
      </c>
      <c r="G9" s="26">
        <v>44</v>
      </c>
      <c r="H9" s="67">
        <v>43875</v>
      </c>
      <c r="I9" s="19">
        <v>975.32</v>
      </c>
      <c r="J9" s="19"/>
      <c r="K9" s="19">
        <v>975.32</v>
      </c>
      <c r="L9" s="19"/>
      <c r="M9" s="19"/>
      <c r="N9" s="19"/>
      <c r="O9" s="19"/>
      <c r="P9" s="19"/>
      <c r="Q9" s="19"/>
      <c r="R9" s="19">
        <v>975.32</v>
      </c>
      <c r="S9" s="19"/>
      <c r="T9" s="9"/>
      <c r="U9" s="10">
        <v>28966.05</v>
      </c>
      <c r="V9" s="75" t="s">
        <v>94</v>
      </c>
      <c r="W9" s="75" t="s">
        <v>78</v>
      </c>
    </row>
    <row r="10" spans="2:23" s="1" customFormat="1" x14ac:dyDescent="0.25">
      <c r="B10" s="126"/>
      <c r="C10" s="9"/>
      <c r="D10" s="18">
        <v>84084</v>
      </c>
      <c r="E10" s="67">
        <v>43861</v>
      </c>
      <c r="F10" s="19">
        <v>263.5</v>
      </c>
      <c r="G10" s="26">
        <v>45</v>
      </c>
      <c r="H10" s="67">
        <v>43875</v>
      </c>
      <c r="I10" s="19">
        <v>263.5</v>
      </c>
      <c r="J10" s="19"/>
      <c r="K10" s="19">
        <v>263.5</v>
      </c>
      <c r="L10" s="19"/>
      <c r="M10" s="19"/>
      <c r="N10" s="19"/>
      <c r="O10" s="19"/>
      <c r="P10" s="19"/>
      <c r="Q10" s="19"/>
      <c r="R10" s="19">
        <v>263.5</v>
      </c>
      <c r="S10" s="19"/>
      <c r="T10" s="9"/>
      <c r="U10" s="10">
        <v>33760.93</v>
      </c>
      <c r="V10" s="75" t="s">
        <v>95</v>
      </c>
      <c r="W10" s="75" t="s">
        <v>78</v>
      </c>
    </row>
    <row r="11" spans="2:23" s="1" customFormat="1" x14ac:dyDescent="0.25">
      <c r="B11" s="126"/>
      <c r="C11" s="9"/>
      <c r="D11" s="18">
        <v>84085</v>
      </c>
      <c r="E11" s="67">
        <v>43861</v>
      </c>
      <c r="F11" s="19">
        <v>10372.299999999999</v>
      </c>
      <c r="G11" s="26">
        <v>46</v>
      </c>
      <c r="H11" s="67">
        <v>43875</v>
      </c>
      <c r="I11" s="19">
        <v>10372.299999999999</v>
      </c>
      <c r="J11" s="19"/>
      <c r="K11" s="19">
        <v>10372.299999999999</v>
      </c>
      <c r="L11" s="19"/>
      <c r="M11" s="19"/>
      <c r="N11" s="19"/>
      <c r="O11" s="19"/>
      <c r="P11" s="19"/>
      <c r="Q11" s="19"/>
      <c r="R11" s="19">
        <v>10372.299999999999</v>
      </c>
      <c r="S11" s="19"/>
      <c r="T11" s="9"/>
      <c r="U11" s="10">
        <v>10372.299999999999</v>
      </c>
      <c r="V11" s="75" t="s">
        <v>96</v>
      </c>
      <c r="W11" s="75" t="s">
        <v>78</v>
      </c>
    </row>
    <row r="12" spans="2:23" s="1" customFormat="1" x14ac:dyDescent="0.25">
      <c r="B12" s="126"/>
      <c r="C12" s="9"/>
      <c r="D12" s="18">
        <v>84087</v>
      </c>
      <c r="E12" s="67">
        <v>43861</v>
      </c>
      <c r="F12" s="19">
        <v>28966.05</v>
      </c>
      <c r="G12" s="26">
        <v>47</v>
      </c>
      <c r="H12" s="67">
        <v>43875</v>
      </c>
      <c r="I12" s="19">
        <v>28966.05</v>
      </c>
      <c r="J12" s="19"/>
      <c r="K12" s="19">
        <v>28966.05</v>
      </c>
      <c r="L12" s="19"/>
      <c r="M12" s="19"/>
      <c r="N12" s="19"/>
      <c r="O12" s="19"/>
      <c r="P12" s="19"/>
      <c r="Q12" s="19"/>
      <c r="R12" s="19">
        <v>28966.05</v>
      </c>
      <c r="S12" s="19"/>
      <c r="T12" s="9"/>
      <c r="U12" s="10">
        <v>4968.53</v>
      </c>
      <c r="V12" s="75" t="s">
        <v>97</v>
      </c>
      <c r="W12" s="75" t="s">
        <v>61</v>
      </c>
    </row>
    <row r="13" spans="2:23" s="1" customFormat="1" x14ac:dyDescent="0.25">
      <c r="B13" s="126"/>
      <c r="C13" s="9"/>
      <c r="D13" s="18">
        <v>84086</v>
      </c>
      <c r="E13" s="67">
        <v>43861</v>
      </c>
      <c r="F13" s="19">
        <v>33760.93</v>
      </c>
      <c r="G13" s="26">
        <v>48</v>
      </c>
      <c r="H13" s="67">
        <v>43875</v>
      </c>
      <c r="I13" s="19">
        <v>33760.93</v>
      </c>
      <c r="J13" s="19"/>
      <c r="K13" s="19">
        <v>33760.93</v>
      </c>
      <c r="L13" s="19"/>
      <c r="M13" s="19"/>
      <c r="N13" s="19"/>
      <c r="O13" s="19"/>
      <c r="P13" s="19"/>
      <c r="Q13" s="19"/>
      <c r="R13" s="19">
        <v>33760.93</v>
      </c>
      <c r="S13" s="19"/>
      <c r="T13" s="9"/>
      <c r="U13" s="12">
        <v>263.5</v>
      </c>
      <c r="V13" s="81" t="s">
        <v>98</v>
      </c>
      <c r="W13" s="81" t="s">
        <v>78</v>
      </c>
    </row>
    <row r="14" spans="2:23" s="1" customFormat="1" x14ac:dyDescent="0.25">
      <c r="B14" s="126"/>
      <c r="C14" s="9"/>
      <c r="D14" s="18">
        <v>84879</v>
      </c>
      <c r="E14" s="67">
        <v>43879</v>
      </c>
      <c r="F14" s="19">
        <v>4968.53</v>
      </c>
      <c r="G14" s="26">
        <v>53</v>
      </c>
      <c r="H14" s="67">
        <v>43879</v>
      </c>
      <c r="I14" s="19">
        <v>4968.53</v>
      </c>
      <c r="J14" s="19"/>
      <c r="K14" s="19">
        <v>4968.53</v>
      </c>
      <c r="L14" s="19"/>
      <c r="M14" s="19"/>
      <c r="N14" s="19"/>
      <c r="O14" s="19"/>
      <c r="P14" s="19"/>
      <c r="Q14" s="19"/>
      <c r="R14" s="19">
        <v>4968.53</v>
      </c>
      <c r="S14" s="19"/>
      <c r="T14" s="9"/>
      <c r="U14" s="90"/>
      <c r="V14" s="9"/>
      <c r="W14" s="9"/>
    </row>
    <row r="15" spans="2:23" s="1" customFormat="1" x14ac:dyDescent="0.25">
      <c r="B15" s="126"/>
      <c r="C15" s="9"/>
      <c r="D15" s="18">
        <v>84169</v>
      </c>
      <c r="E15" s="67">
        <v>43888</v>
      </c>
      <c r="F15" s="19">
        <v>161.33000000000001</v>
      </c>
      <c r="G15" s="26">
        <v>64</v>
      </c>
      <c r="H15" s="67">
        <v>43894</v>
      </c>
      <c r="I15" s="19">
        <v>161.33000000000001</v>
      </c>
      <c r="J15" s="19"/>
      <c r="K15" s="19"/>
      <c r="L15" s="19"/>
      <c r="M15" s="19"/>
      <c r="N15" s="19"/>
      <c r="O15" s="19">
        <v>161.33000000000001</v>
      </c>
      <c r="P15" s="19"/>
      <c r="Q15" s="19"/>
      <c r="R15" s="19">
        <v>161.33000000000001</v>
      </c>
      <c r="S15" s="19"/>
      <c r="T15" s="9"/>
      <c r="U15" s="90"/>
      <c r="V15" s="9"/>
      <c r="W15" s="9"/>
    </row>
    <row r="16" spans="2:23" s="1" customFormat="1" x14ac:dyDescent="0.25">
      <c r="B16" s="126"/>
      <c r="C16" s="9"/>
      <c r="D16" s="18">
        <v>84170</v>
      </c>
      <c r="E16" s="67">
        <v>43888</v>
      </c>
      <c r="F16" s="19">
        <v>1072.74</v>
      </c>
      <c r="G16" s="26">
        <v>65</v>
      </c>
      <c r="H16" s="67">
        <v>43894</v>
      </c>
      <c r="I16" s="19">
        <v>1072.74</v>
      </c>
      <c r="J16" s="19"/>
      <c r="K16" s="19"/>
      <c r="L16" s="19"/>
      <c r="M16" s="19"/>
      <c r="N16" s="19"/>
      <c r="O16" s="19">
        <v>1072.74</v>
      </c>
      <c r="P16" s="19"/>
      <c r="Q16" s="19"/>
      <c r="R16" s="19">
        <v>1072.74</v>
      </c>
      <c r="S16" s="19"/>
      <c r="T16" s="9"/>
      <c r="U16" s="90"/>
      <c r="V16" s="9"/>
      <c r="W16" s="9"/>
    </row>
    <row r="17" spans="2:23" s="1" customFormat="1" x14ac:dyDescent="0.25">
      <c r="B17" s="126"/>
      <c r="C17" s="9"/>
      <c r="D17" s="18">
        <v>84172</v>
      </c>
      <c r="E17" s="67">
        <v>43888</v>
      </c>
      <c r="F17" s="19">
        <v>4441.53</v>
      </c>
      <c r="G17" s="26">
        <v>66</v>
      </c>
      <c r="H17" s="67">
        <v>43894</v>
      </c>
      <c r="I17" s="19">
        <v>4441.53</v>
      </c>
      <c r="J17" s="19"/>
      <c r="K17" s="19"/>
      <c r="L17" s="19"/>
      <c r="M17" s="19"/>
      <c r="N17" s="19"/>
      <c r="O17" s="19">
        <v>4441.53</v>
      </c>
      <c r="P17" s="19"/>
      <c r="Q17" s="19"/>
      <c r="R17" s="19">
        <v>4441.53</v>
      </c>
      <c r="S17" s="19"/>
      <c r="T17" s="9"/>
      <c r="U17" s="90"/>
      <c r="V17" s="9"/>
      <c r="W17" s="9"/>
    </row>
    <row r="18" spans="2:23" s="1" customFormat="1" x14ac:dyDescent="0.25">
      <c r="B18" s="126"/>
      <c r="C18" s="9"/>
      <c r="D18" s="18">
        <v>84168</v>
      </c>
      <c r="E18" s="67">
        <v>43888</v>
      </c>
      <c r="F18" s="19">
        <v>263.5</v>
      </c>
      <c r="G18" s="26">
        <v>67</v>
      </c>
      <c r="H18" s="67">
        <v>43894</v>
      </c>
      <c r="I18" s="19">
        <v>263.5</v>
      </c>
      <c r="J18" s="19"/>
      <c r="K18" s="19"/>
      <c r="L18" s="19"/>
      <c r="M18" s="19"/>
      <c r="N18" s="19"/>
      <c r="O18" s="19">
        <v>263.5</v>
      </c>
      <c r="P18" s="19"/>
      <c r="Q18" s="19"/>
      <c r="R18" s="19">
        <v>263.5</v>
      </c>
      <c r="S18" s="19"/>
      <c r="T18" s="9"/>
      <c r="U18" s="90"/>
      <c r="V18" s="9"/>
      <c r="W18" s="9"/>
    </row>
    <row r="19" spans="2:23" s="1" customFormat="1" x14ac:dyDescent="0.25">
      <c r="B19" s="126"/>
      <c r="C19" s="9"/>
      <c r="D19" s="18">
        <v>84138</v>
      </c>
      <c r="E19" s="67">
        <v>43888</v>
      </c>
      <c r="F19" s="19">
        <v>40471.65</v>
      </c>
      <c r="G19" s="26">
        <v>68</v>
      </c>
      <c r="H19" s="67">
        <v>43894</v>
      </c>
      <c r="I19" s="19">
        <v>40381.89</v>
      </c>
      <c r="J19" s="19"/>
      <c r="K19" s="19"/>
      <c r="L19" s="19"/>
      <c r="M19" s="19"/>
      <c r="N19" s="19"/>
      <c r="O19" s="19">
        <v>40381.89</v>
      </c>
      <c r="P19" s="19">
        <v>89.76</v>
      </c>
      <c r="Q19" s="19"/>
      <c r="R19" s="19">
        <v>40381.89</v>
      </c>
      <c r="S19" s="19"/>
      <c r="T19" s="9"/>
      <c r="U19" s="90"/>
      <c r="V19" s="9"/>
      <c r="W19" s="9"/>
    </row>
    <row r="20" spans="2:23" s="1" customFormat="1" x14ac:dyDescent="0.25">
      <c r="B20" s="126"/>
      <c r="C20" s="9"/>
      <c r="D20" s="18">
        <v>84167</v>
      </c>
      <c r="E20" s="67">
        <v>43888</v>
      </c>
      <c r="F20" s="19">
        <v>454.21</v>
      </c>
      <c r="G20" s="26">
        <v>78</v>
      </c>
      <c r="H20" s="67">
        <v>43894</v>
      </c>
      <c r="I20" s="19">
        <v>454.21</v>
      </c>
      <c r="J20" s="19"/>
      <c r="K20" s="19"/>
      <c r="L20" s="19"/>
      <c r="M20" s="19"/>
      <c r="N20" s="19"/>
      <c r="O20" s="19">
        <v>454.21</v>
      </c>
      <c r="P20" s="19"/>
      <c r="Q20" s="19"/>
      <c r="R20" s="19">
        <v>454.21</v>
      </c>
      <c r="S20" s="19"/>
      <c r="T20" s="9"/>
      <c r="U20" s="90"/>
      <c r="V20" s="9"/>
      <c r="W20" s="9"/>
    </row>
    <row r="21" spans="2:23" s="1" customFormat="1" x14ac:dyDescent="0.25">
      <c r="B21" s="126"/>
      <c r="C21" s="9"/>
      <c r="D21" s="18">
        <v>84166</v>
      </c>
      <c r="E21" s="67">
        <v>43888</v>
      </c>
      <c r="F21" s="19">
        <v>263.5</v>
      </c>
      <c r="G21" s="26">
        <v>79</v>
      </c>
      <c r="H21" s="67">
        <v>43894</v>
      </c>
      <c r="I21" s="19">
        <v>263.5</v>
      </c>
      <c r="J21" s="19"/>
      <c r="K21" s="19"/>
      <c r="L21" s="19"/>
      <c r="M21" s="19"/>
      <c r="N21" s="19"/>
      <c r="O21" s="19">
        <v>263.5</v>
      </c>
      <c r="P21" s="19"/>
      <c r="Q21" s="19"/>
      <c r="R21" s="19">
        <v>263.5</v>
      </c>
      <c r="S21" s="19"/>
      <c r="T21" s="9"/>
      <c r="U21" s="90"/>
      <c r="V21" s="9"/>
      <c r="W21" s="9"/>
    </row>
    <row r="22" spans="2:23" s="1" customFormat="1" x14ac:dyDescent="0.25">
      <c r="B22" s="126"/>
      <c r="C22" s="9"/>
      <c r="D22" s="18">
        <v>84171</v>
      </c>
      <c r="E22" s="67">
        <v>43888</v>
      </c>
      <c r="F22" s="19">
        <v>13073.81</v>
      </c>
      <c r="G22" s="26">
        <v>80</v>
      </c>
      <c r="H22" s="67">
        <v>43894</v>
      </c>
      <c r="I22" s="19">
        <v>13073.81</v>
      </c>
      <c r="J22" s="19"/>
      <c r="K22" s="19"/>
      <c r="L22" s="19"/>
      <c r="M22" s="19"/>
      <c r="N22" s="19"/>
      <c r="O22" s="19">
        <v>13073.81</v>
      </c>
      <c r="P22" s="19"/>
      <c r="Q22" s="19"/>
      <c r="R22" s="19">
        <v>13073.81</v>
      </c>
      <c r="S22" s="19">
        <v>0</v>
      </c>
      <c r="T22" s="9"/>
      <c r="U22" s="90"/>
      <c r="V22" s="9"/>
      <c r="W22" s="9"/>
    </row>
    <row r="23" spans="2:23" s="1" customFormat="1" x14ac:dyDescent="0.25">
      <c r="B23" s="126"/>
      <c r="C23" s="9"/>
      <c r="D23" s="18">
        <v>84298</v>
      </c>
      <c r="E23" s="67">
        <v>43889</v>
      </c>
      <c r="F23" s="19">
        <v>5641.92</v>
      </c>
      <c r="G23" s="26">
        <v>117</v>
      </c>
      <c r="H23" s="67">
        <v>43906</v>
      </c>
      <c r="I23" s="19">
        <v>5641.92</v>
      </c>
      <c r="J23" s="19"/>
      <c r="K23" s="19"/>
      <c r="L23" s="19"/>
      <c r="M23" s="19"/>
      <c r="N23" s="19"/>
      <c r="O23" s="19">
        <v>5641.92</v>
      </c>
      <c r="P23" s="19"/>
      <c r="Q23" s="19"/>
      <c r="R23" s="19">
        <v>0</v>
      </c>
      <c r="S23" s="19">
        <v>5641.92</v>
      </c>
      <c r="T23" s="9"/>
      <c r="U23" s="90"/>
      <c r="V23" s="9"/>
      <c r="W23" s="9"/>
    </row>
    <row r="24" spans="2:23" s="1" customFormat="1" x14ac:dyDescent="0.25">
      <c r="B24" s="126"/>
      <c r="C24" s="9"/>
      <c r="D24" s="18">
        <v>84311</v>
      </c>
      <c r="E24" s="67">
        <v>43889</v>
      </c>
      <c r="F24" s="19">
        <v>1227.78</v>
      </c>
      <c r="G24" s="26">
        <v>116</v>
      </c>
      <c r="H24" s="67">
        <v>43906</v>
      </c>
      <c r="I24" s="19">
        <v>1227.78</v>
      </c>
      <c r="J24" s="19"/>
      <c r="K24" s="19"/>
      <c r="L24" s="19"/>
      <c r="M24" s="19"/>
      <c r="N24" s="19"/>
      <c r="O24" s="19">
        <v>1227.78</v>
      </c>
      <c r="P24" s="19"/>
      <c r="Q24" s="19"/>
      <c r="R24" s="19">
        <v>0</v>
      </c>
      <c r="S24" s="19">
        <v>1227.78</v>
      </c>
      <c r="T24" s="9"/>
      <c r="U24" s="90"/>
      <c r="V24" s="9"/>
      <c r="W24" s="9"/>
    </row>
    <row r="25" spans="2:23" s="1" customFormat="1" x14ac:dyDescent="0.25">
      <c r="B25" s="126"/>
      <c r="C25" s="9"/>
      <c r="D25" s="18">
        <v>84304</v>
      </c>
      <c r="E25" s="67">
        <v>43889</v>
      </c>
      <c r="F25" s="19">
        <v>263.5</v>
      </c>
      <c r="G25" s="26">
        <v>115</v>
      </c>
      <c r="H25" s="67">
        <v>43906</v>
      </c>
      <c r="I25" s="19">
        <v>263.5</v>
      </c>
      <c r="J25" s="19"/>
      <c r="K25" s="19"/>
      <c r="L25" s="19"/>
      <c r="M25" s="19"/>
      <c r="N25" s="19"/>
      <c r="O25" s="19">
        <v>263.5</v>
      </c>
      <c r="P25" s="19"/>
      <c r="Q25" s="19"/>
      <c r="R25" s="19">
        <v>0</v>
      </c>
      <c r="S25" s="19">
        <v>263.5</v>
      </c>
      <c r="T25" s="9"/>
      <c r="U25" s="90"/>
      <c r="V25" s="9"/>
      <c r="W25" s="9"/>
    </row>
    <row r="26" spans="2:23" s="1" customFormat="1" x14ac:dyDescent="0.25">
      <c r="B26" s="126"/>
      <c r="C26" s="9"/>
      <c r="D26" s="18">
        <v>84297</v>
      </c>
      <c r="E26" s="67">
        <v>43889</v>
      </c>
      <c r="F26" s="19">
        <v>527</v>
      </c>
      <c r="G26" s="26">
        <v>114</v>
      </c>
      <c r="H26" s="67">
        <v>43906</v>
      </c>
      <c r="I26" s="19">
        <v>527</v>
      </c>
      <c r="J26" s="19"/>
      <c r="K26" s="19"/>
      <c r="L26" s="19"/>
      <c r="M26" s="19"/>
      <c r="N26" s="19"/>
      <c r="O26" s="19">
        <v>527</v>
      </c>
      <c r="P26" s="19"/>
      <c r="Q26" s="19"/>
      <c r="R26" s="19">
        <v>0</v>
      </c>
      <c r="S26" s="19">
        <v>527</v>
      </c>
      <c r="T26" s="9"/>
      <c r="U26" s="90"/>
      <c r="V26" s="9"/>
      <c r="W26" s="9"/>
    </row>
    <row r="27" spans="2:23" s="1" customFormat="1" x14ac:dyDescent="0.25">
      <c r="B27" s="126"/>
      <c r="C27" s="22" t="s">
        <v>6</v>
      </c>
      <c r="D27" s="23"/>
      <c r="E27" s="24"/>
      <c r="F27" s="25">
        <f>SUM(F8:F26)</f>
        <v>153881.64000000001</v>
      </c>
      <c r="G27" s="25"/>
      <c r="H27" s="25"/>
      <c r="I27" s="25">
        <f>SUM(I8:I26)</f>
        <v>153791.88</v>
      </c>
      <c r="J27" s="25">
        <f>SUM(J8:J15)</f>
        <v>0</v>
      </c>
      <c r="K27" s="25">
        <f>SUM(K8:K15)</f>
        <v>86019.17</v>
      </c>
      <c r="L27" s="25">
        <f>SUM(L8:L15)</f>
        <v>0</v>
      </c>
      <c r="M27" s="25">
        <f>SUM(M8:M15)</f>
        <v>0</v>
      </c>
      <c r="N27" s="25">
        <f>SUM(N8:N15)</f>
        <v>0</v>
      </c>
      <c r="O27" s="25">
        <f>SUM(O8:O26)</f>
        <v>67772.709999999992</v>
      </c>
      <c r="P27" s="25">
        <f>SUM(P8:P26)</f>
        <v>89.76</v>
      </c>
      <c r="Q27" s="25">
        <f>SUM(Q8:Q10)</f>
        <v>0</v>
      </c>
      <c r="R27" s="25">
        <f>SUM(R8:R26)</f>
        <v>146131.68</v>
      </c>
      <c r="S27" s="25">
        <f>SUM(S8:S26)</f>
        <v>7660.2</v>
      </c>
      <c r="T27" s="9"/>
      <c r="U27" s="90"/>
      <c r="V27" s="9"/>
      <c r="W27" s="9"/>
    </row>
    <row r="28" spans="2:23" s="1" customFormat="1" x14ac:dyDescent="0.25">
      <c r="B28" s="140">
        <v>2</v>
      </c>
      <c r="C28" s="150" t="s">
        <v>39</v>
      </c>
      <c r="D28" s="21">
        <v>2400536</v>
      </c>
      <c r="E28" s="67">
        <v>43889</v>
      </c>
      <c r="F28" s="19">
        <v>124008.05</v>
      </c>
      <c r="G28" s="26">
        <v>70</v>
      </c>
      <c r="H28" s="67">
        <v>43894</v>
      </c>
      <c r="I28" s="19">
        <v>124008.05</v>
      </c>
      <c r="J28" s="19"/>
      <c r="K28" s="9"/>
      <c r="L28" s="19"/>
      <c r="M28" s="19"/>
      <c r="N28" s="19"/>
      <c r="O28" s="19">
        <v>124008.05</v>
      </c>
      <c r="P28" s="19"/>
      <c r="Q28" s="19"/>
      <c r="R28" s="19">
        <v>124008.05</v>
      </c>
      <c r="S28" s="19">
        <v>0</v>
      </c>
      <c r="T28" s="9"/>
      <c r="U28" s="91">
        <v>4155.7</v>
      </c>
      <c r="V28" s="82" t="s">
        <v>111</v>
      </c>
      <c r="W28" s="82" t="s">
        <v>79</v>
      </c>
    </row>
    <row r="29" spans="2:23" s="1" customFormat="1" x14ac:dyDescent="0.25">
      <c r="B29" s="148"/>
      <c r="C29" s="151"/>
      <c r="D29" s="21">
        <v>2400537</v>
      </c>
      <c r="E29" s="67">
        <v>43889</v>
      </c>
      <c r="F29" s="19">
        <v>4898.75</v>
      </c>
      <c r="G29" s="26">
        <v>69</v>
      </c>
      <c r="H29" s="67">
        <v>43894</v>
      </c>
      <c r="I29" s="19">
        <v>4808.99</v>
      </c>
      <c r="J29" s="19"/>
      <c r="K29" s="19"/>
      <c r="L29" s="19"/>
      <c r="M29" s="19"/>
      <c r="N29" s="19"/>
      <c r="O29" s="19">
        <v>4808.99</v>
      </c>
      <c r="P29" s="19">
        <v>89.76</v>
      </c>
      <c r="Q29" s="19"/>
      <c r="R29" s="19">
        <v>4808.99</v>
      </c>
      <c r="S29" s="19"/>
      <c r="T29" s="9"/>
      <c r="U29" s="10">
        <v>114489.35</v>
      </c>
      <c r="V29" s="75" t="s">
        <v>112</v>
      </c>
      <c r="W29" s="75" t="s">
        <v>78</v>
      </c>
    </row>
    <row r="30" spans="2:23" s="1" customFormat="1" x14ac:dyDescent="0.25">
      <c r="B30" s="148"/>
      <c r="C30" s="151"/>
      <c r="D30" s="21">
        <v>1200778</v>
      </c>
      <c r="E30" s="67">
        <v>43889</v>
      </c>
      <c r="F30" s="19">
        <v>7034.38</v>
      </c>
      <c r="G30" s="26">
        <v>96</v>
      </c>
      <c r="H30" s="67">
        <v>43896</v>
      </c>
      <c r="I30" s="19">
        <v>7034.38</v>
      </c>
      <c r="J30" s="19"/>
      <c r="K30" s="19"/>
      <c r="L30" s="19"/>
      <c r="M30" s="19"/>
      <c r="N30" s="19"/>
      <c r="O30" s="19">
        <v>7034.38</v>
      </c>
      <c r="P30" s="19"/>
      <c r="Q30" s="19"/>
      <c r="R30" s="19">
        <v>0</v>
      </c>
      <c r="S30" s="19">
        <v>7034.38</v>
      </c>
      <c r="T30" s="9"/>
      <c r="U30" s="10">
        <v>4956.4799999999996</v>
      </c>
      <c r="V30" s="75" t="s">
        <v>113</v>
      </c>
      <c r="W30" s="75" t="s">
        <v>78</v>
      </c>
    </row>
    <row r="31" spans="2:23" s="1" customFormat="1" ht="15" hidden="1" customHeight="1" x14ac:dyDescent="0.25">
      <c r="B31" s="148"/>
      <c r="C31" s="151"/>
      <c r="D31" s="21"/>
      <c r="E31" s="67"/>
      <c r="F31" s="19"/>
      <c r="G31" s="26"/>
      <c r="H31" s="67"/>
      <c r="I31" s="19"/>
      <c r="J31" s="19"/>
      <c r="K31" s="19"/>
      <c r="L31" s="19"/>
      <c r="M31" s="19"/>
      <c r="N31" s="19"/>
      <c r="O31" s="19"/>
      <c r="P31" s="19"/>
      <c r="Q31" s="19"/>
      <c r="R31" s="20"/>
      <c r="S31" s="19"/>
      <c r="T31" s="9"/>
      <c r="U31" s="10">
        <v>126</v>
      </c>
      <c r="V31" s="75" t="s">
        <v>114</v>
      </c>
      <c r="W31" s="75" t="s">
        <v>78</v>
      </c>
    </row>
    <row r="32" spans="2:23" s="1" customFormat="1" x14ac:dyDescent="0.25">
      <c r="B32" s="148"/>
      <c r="C32" s="145"/>
      <c r="D32" s="21">
        <v>2400524</v>
      </c>
      <c r="E32" s="67">
        <v>43830</v>
      </c>
      <c r="F32" s="19"/>
      <c r="G32" s="26"/>
      <c r="H32" s="67"/>
      <c r="I32" s="19"/>
      <c r="J32" s="19"/>
      <c r="K32" s="19"/>
      <c r="L32" s="19"/>
      <c r="M32" s="19"/>
      <c r="N32" s="19"/>
      <c r="O32" s="19"/>
      <c r="P32" s="19"/>
      <c r="Q32" s="19"/>
      <c r="R32" s="20"/>
      <c r="S32" s="19"/>
      <c r="T32" s="9">
        <v>147.47999999999999</v>
      </c>
      <c r="U32" s="11"/>
      <c r="V32" s="77"/>
      <c r="W32" s="77"/>
    </row>
    <row r="33" spans="2:23" s="1" customFormat="1" x14ac:dyDescent="0.25">
      <c r="B33" s="149"/>
      <c r="C33" s="27" t="s">
        <v>6</v>
      </c>
      <c r="D33" s="28"/>
      <c r="E33" s="29"/>
      <c r="F33" s="30">
        <f>SUM(F28:F31)</f>
        <v>135941.18</v>
      </c>
      <c r="G33" s="30"/>
      <c r="H33" s="30"/>
      <c r="I33" s="30">
        <f>SUM(I28:I31)</f>
        <v>135851.42000000001</v>
      </c>
      <c r="J33" s="30">
        <f>SUM(J28:J31)</f>
        <v>0</v>
      </c>
      <c r="K33" s="30">
        <f>SUM(K28:K31)</f>
        <v>0</v>
      </c>
      <c r="L33" s="30">
        <f t="shared" ref="L33:O33" si="0">SUM(L28:L31)</f>
        <v>0</v>
      </c>
      <c r="M33" s="30">
        <f t="shared" si="0"/>
        <v>0</v>
      </c>
      <c r="N33" s="30">
        <f t="shared" si="0"/>
        <v>0</v>
      </c>
      <c r="O33" s="30">
        <f t="shared" si="0"/>
        <v>135851.42000000001</v>
      </c>
      <c r="P33" s="30">
        <f>SUM(P28:P31)</f>
        <v>89.76</v>
      </c>
      <c r="Q33" s="30">
        <f>SUM(Q28:Q31)</f>
        <v>0</v>
      </c>
      <c r="R33" s="30">
        <f>SUM(R28:R31)</f>
        <v>128817.04000000001</v>
      </c>
      <c r="S33" s="30">
        <f>SUM(S28:S31)</f>
        <v>7034.38</v>
      </c>
      <c r="T33" s="84">
        <v>147.47999999999999</v>
      </c>
    </row>
    <row r="34" spans="2:23" s="1" customFormat="1" x14ac:dyDescent="0.25">
      <c r="B34" s="152">
        <v>3</v>
      </c>
      <c r="C34" s="154" t="s">
        <v>15</v>
      </c>
      <c r="D34" s="28">
        <v>320200058</v>
      </c>
      <c r="E34" s="67">
        <v>43871</v>
      </c>
      <c r="F34" s="74">
        <v>2112.3200000000002</v>
      </c>
      <c r="G34" s="68">
        <v>49</v>
      </c>
      <c r="H34" s="67">
        <v>43875</v>
      </c>
      <c r="I34" s="74">
        <v>2112.3200000000002</v>
      </c>
      <c r="J34" s="74"/>
      <c r="K34" s="74">
        <v>2112.3200000000002</v>
      </c>
      <c r="L34" s="74"/>
      <c r="M34" s="30"/>
      <c r="N34" s="30"/>
      <c r="O34" s="30"/>
      <c r="P34" s="30"/>
      <c r="Q34" s="30"/>
      <c r="R34" s="74">
        <v>2112.3200000000002</v>
      </c>
      <c r="S34" s="74"/>
      <c r="T34" s="9"/>
      <c r="U34" s="10">
        <v>2112.3200000000002</v>
      </c>
      <c r="V34" s="75" t="s">
        <v>103</v>
      </c>
      <c r="W34" s="75" t="s">
        <v>79</v>
      </c>
    </row>
    <row r="35" spans="2:23" s="1" customFormat="1" x14ac:dyDescent="0.25">
      <c r="B35" s="153"/>
      <c r="C35" s="155"/>
      <c r="D35" s="28">
        <v>320200091</v>
      </c>
      <c r="E35" s="67">
        <v>43872</v>
      </c>
      <c r="F35" s="74">
        <v>1072.9000000000001</v>
      </c>
      <c r="G35" s="68">
        <v>50</v>
      </c>
      <c r="H35" s="67">
        <v>43875</v>
      </c>
      <c r="I35" s="74">
        <v>1072.9000000000001</v>
      </c>
      <c r="J35" s="74"/>
      <c r="K35" s="74">
        <v>1072.9000000000001</v>
      </c>
      <c r="L35" s="74"/>
      <c r="M35" s="30"/>
      <c r="N35" s="30"/>
      <c r="O35" s="30"/>
      <c r="P35" s="30"/>
      <c r="Q35" s="30"/>
      <c r="R35" s="74">
        <v>1072.9000000000001</v>
      </c>
      <c r="S35" s="74"/>
      <c r="T35" s="9"/>
      <c r="U35" s="10">
        <v>75815.539999999994</v>
      </c>
      <c r="V35" s="75" t="s">
        <v>104</v>
      </c>
      <c r="W35" s="75" t="s">
        <v>85</v>
      </c>
    </row>
    <row r="36" spans="2:23" s="1" customFormat="1" x14ac:dyDescent="0.25">
      <c r="B36" s="153"/>
      <c r="C36" s="155"/>
      <c r="D36" s="28">
        <v>320200095</v>
      </c>
      <c r="E36" s="67">
        <v>43872</v>
      </c>
      <c r="F36" s="74">
        <v>75815.539999999994</v>
      </c>
      <c r="G36" s="68">
        <v>51</v>
      </c>
      <c r="H36" s="67">
        <v>43875</v>
      </c>
      <c r="I36" s="74">
        <v>75815.539999999994</v>
      </c>
      <c r="J36" s="74"/>
      <c r="K36" s="74">
        <v>75815.539999999994</v>
      </c>
      <c r="L36" s="74"/>
      <c r="M36" s="30"/>
      <c r="N36" s="30"/>
      <c r="O36" s="30"/>
      <c r="P36" s="30"/>
      <c r="Q36" s="30"/>
      <c r="R36" s="74">
        <v>75815.539999999994</v>
      </c>
      <c r="S36" s="74"/>
      <c r="T36" s="9"/>
      <c r="U36" s="10">
        <v>1072.9000000000001</v>
      </c>
      <c r="V36" s="75" t="s">
        <v>105</v>
      </c>
      <c r="W36" s="75" t="s">
        <v>85</v>
      </c>
    </row>
    <row r="37" spans="2:23" s="1" customFormat="1" x14ac:dyDescent="0.25">
      <c r="B37" s="143"/>
      <c r="C37" s="145"/>
      <c r="D37" s="28">
        <v>320200126</v>
      </c>
      <c r="E37" s="67">
        <v>43889</v>
      </c>
      <c r="F37" s="74">
        <v>66243.14</v>
      </c>
      <c r="G37" s="68">
        <v>112</v>
      </c>
      <c r="H37" s="67">
        <v>43899</v>
      </c>
      <c r="I37" s="74">
        <v>66243.14</v>
      </c>
      <c r="J37" s="74"/>
      <c r="K37" s="74">
        <v>66243.14</v>
      </c>
      <c r="L37" s="74"/>
      <c r="M37" s="30"/>
      <c r="N37" s="30"/>
      <c r="O37" s="30"/>
      <c r="P37" s="30"/>
      <c r="Q37" s="30"/>
      <c r="R37" s="74">
        <v>0</v>
      </c>
      <c r="S37" s="74">
        <v>66243.14</v>
      </c>
      <c r="T37" s="9"/>
      <c r="U37" s="11"/>
      <c r="V37" s="77"/>
      <c r="W37" s="77"/>
    </row>
    <row r="38" spans="2:23" s="1" customFormat="1" x14ac:dyDescent="0.25">
      <c r="B38" s="141"/>
      <c r="C38" s="32" t="s">
        <v>6</v>
      </c>
      <c r="D38" s="28"/>
      <c r="E38" s="29"/>
      <c r="F38" s="30">
        <f>SUM(F34:F37)</f>
        <v>145243.9</v>
      </c>
      <c r="G38" s="31"/>
      <c r="H38" s="30"/>
      <c r="I38" s="30">
        <f t="shared" ref="I38:S38" si="1">SUM(I34:I37)</f>
        <v>145243.9</v>
      </c>
      <c r="J38" s="30">
        <f t="shared" si="1"/>
        <v>0</v>
      </c>
      <c r="K38" s="30">
        <f t="shared" si="1"/>
        <v>145243.9</v>
      </c>
      <c r="L38" s="30">
        <f t="shared" si="1"/>
        <v>0</v>
      </c>
      <c r="M38" s="30">
        <f t="shared" si="1"/>
        <v>0</v>
      </c>
      <c r="N38" s="30">
        <f t="shared" si="1"/>
        <v>0</v>
      </c>
      <c r="O38" s="30"/>
      <c r="P38" s="30">
        <f t="shared" si="1"/>
        <v>0</v>
      </c>
      <c r="Q38" s="30">
        <f t="shared" si="1"/>
        <v>0</v>
      </c>
      <c r="R38" s="30">
        <f t="shared" si="1"/>
        <v>79000.759999999995</v>
      </c>
      <c r="S38" s="30">
        <f t="shared" si="1"/>
        <v>66243.14</v>
      </c>
      <c r="T38" s="9"/>
    </row>
    <row r="39" spans="2:23" s="1" customFormat="1" ht="15" customHeight="1" x14ac:dyDescent="0.25">
      <c r="B39" s="126">
        <v>4</v>
      </c>
      <c r="C39" s="134" t="s">
        <v>14</v>
      </c>
      <c r="D39" s="23">
        <v>90530</v>
      </c>
      <c r="E39" s="67">
        <v>43889</v>
      </c>
      <c r="F39" s="20">
        <v>1008.35</v>
      </c>
      <c r="G39" s="9">
        <v>104</v>
      </c>
      <c r="H39" s="67">
        <v>43899</v>
      </c>
      <c r="I39" s="20">
        <v>1008.35</v>
      </c>
      <c r="J39" s="20"/>
      <c r="K39" s="20"/>
      <c r="L39" s="92"/>
      <c r="M39" s="30"/>
      <c r="N39" s="30"/>
      <c r="O39" s="20">
        <v>1008.35</v>
      </c>
      <c r="P39" s="30"/>
      <c r="Q39" s="20"/>
      <c r="R39" s="20">
        <v>0</v>
      </c>
      <c r="S39" s="20">
        <v>1008.35</v>
      </c>
      <c r="T39" s="9"/>
    </row>
    <row r="40" spans="2:23" s="1" customFormat="1" ht="15" customHeight="1" x14ac:dyDescent="0.25">
      <c r="B40" s="126"/>
      <c r="C40" s="134"/>
      <c r="D40" s="23">
        <v>91862</v>
      </c>
      <c r="E40" s="67">
        <v>43889</v>
      </c>
      <c r="F40" s="20">
        <v>18150.3</v>
      </c>
      <c r="G40" s="9">
        <v>105</v>
      </c>
      <c r="H40" s="67">
        <v>43899</v>
      </c>
      <c r="I40" s="20">
        <v>18150.3</v>
      </c>
      <c r="J40" s="20"/>
      <c r="K40" s="20"/>
      <c r="L40" s="92"/>
      <c r="M40" s="30"/>
      <c r="N40" s="30"/>
      <c r="O40" s="20">
        <v>18150.3</v>
      </c>
      <c r="P40" s="30"/>
      <c r="Q40" s="20"/>
      <c r="R40" s="20">
        <v>0</v>
      </c>
      <c r="S40" s="20">
        <v>18150.3</v>
      </c>
      <c r="T40" s="9"/>
    </row>
    <row r="41" spans="2:23" s="1" customFormat="1" x14ac:dyDescent="0.25">
      <c r="B41" s="126"/>
      <c r="C41" s="32" t="s">
        <v>6</v>
      </c>
      <c r="D41" s="28"/>
      <c r="E41" s="29"/>
      <c r="F41" s="30">
        <f>SUM(F39:F40)</f>
        <v>19158.649999999998</v>
      </c>
      <c r="G41" s="31"/>
      <c r="H41" s="30"/>
      <c r="I41" s="30">
        <f t="shared" ref="I41:S41" si="2">SUM(I39:I40)</f>
        <v>19158.649999999998</v>
      </c>
      <c r="J41" s="30">
        <f t="shared" si="2"/>
        <v>0</v>
      </c>
      <c r="K41" s="30">
        <f t="shared" si="2"/>
        <v>0</v>
      </c>
      <c r="L41" s="30">
        <f t="shared" si="2"/>
        <v>0</v>
      </c>
      <c r="M41" s="30">
        <f t="shared" si="2"/>
        <v>0</v>
      </c>
      <c r="N41" s="30">
        <f t="shared" si="2"/>
        <v>0</v>
      </c>
      <c r="O41" s="30">
        <f t="shared" si="2"/>
        <v>19158.649999999998</v>
      </c>
      <c r="P41" s="30">
        <f t="shared" si="2"/>
        <v>0</v>
      </c>
      <c r="Q41" s="30">
        <f t="shared" si="2"/>
        <v>0</v>
      </c>
      <c r="R41" s="30">
        <f t="shared" si="2"/>
        <v>0</v>
      </c>
      <c r="S41" s="30">
        <f t="shared" si="2"/>
        <v>19158.649999999998</v>
      </c>
      <c r="T41" s="30">
        <f>SUM(T39:T39)</f>
        <v>0</v>
      </c>
    </row>
    <row r="42" spans="2:23" s="1" customFormat="1" ht="15" customHeight="1" x14ac:dyDescent="0.25">
      <c r="B42" s="126">
        <v>5</v>
      </c>
      <c r="C42" s="27" t="s">
        <v>13</v>
      </c>
      <c r="D42" s="28">
        <v>1533606</v>
      </c>
      <c r="E42" s="67">
        <v>43889</v>
      </c>
      <c r="F42" s="20">
        <v>20167</v>
      </c>
      <c r="G42" s="26">
        <v>101</v>
      </c>
      <c r="H42" s="67">
        <v>43899</v>
      </c>
      <c r="I42" s="20">
        <v>20167</v>
      </c>
      <c r="J42" s="20"/>
      <c r="K42" s="20"/>
      <c r="L42" s="20"/>
      <c r="M42" s="20"/>
      <c r="N42" s="20"/>
      <c r="O42" s="20">
        <v>20167</v>
      </c>
      <c r="P42" s="20"/>
      <c r="Q42" s="20"/>
      <c r="R42" s="20">
        <v>0</v>
      </c>
      <c r="S42" s="20">
        <v>20167</v>
      </c>
      <c r="T42" s="9"/>
      <c r="U42" s="10">
        <v>6050.1</v>
      </c>
      <c r="V42" s="75" t="s">
        <v>80</v>
      </c>
      <c r="W42" s="75" t="s">
        <v>79</v>
      </c>
    </row>
    <row r="43" spans="2:23" s="1" customFormat="1" x14ac:dyDescent="0.25">
      <c r="B43" s="126"/>
      <c r="C43" s="27" t="s">
        <v>6</v>
      </c>
      <c r="D43" s="28"/>
      <c r="E43" s="29"/>
      <c r="F43" s="30">
        <f>SUM(F42:F42)</f>
        <v>20167</v>
      </c>
      <c r="G43" s="30"/>
      <c r="H43" s="30"/>
      <c r="I43" s="30">
        <f t="shared" ref="I43:S43" si="3">SUM(I42:I42)</f>
        <v>20167</v>
      </c>
      <c r="J43" s="30"/>
      <c r="K43" s="30">
        <f t="shared" si="3"/>
        <v>0</v>
      </c>
      <c r="L43" s="30">
        <f t="shared" si="3"/>
        <v>0</v>
      </c>
      <c r="M43" s="30">
        <f t="shared" si="3"/>
        <v>0</v>
      </c>
      <c r="N43" s="30">
        <f t="shared" si="3"/>
        <v>0</v>
      </c>
      <c r="O43" s="30">
        <f t="shared" si="3"/>
        <v>20167</v>
      </c>
      <c r="P43" s="30">
        <f t="shared" si="3"/>
        <v>0</v>
      </c>
      <c r="Q43" s="30">
        <f t="shared" si="3"/>
        <v>0</v>
      </c>
      <c r="R43" s="30">
        <f t="shared" si="3"/>
        <v>0</v>
      </c>
      <c r="S43" s="30">
        <f t="shared" si="3"/>
        <v>20167</v>
      </c>
      <c r="T43" s="9"/>
    </row>
    <row r="44" spans="2:23" s="1" customFormat="1" ht="15" customHeight="1" x14ac:dyDescent="0.25">
      <c r="B44" s="140">
        <v>6</v>
      </c>
      <c r="C44" s="139" t="s">
        <v>29</v>
      </c>
      <c r="D44" s="18">
        <v>1116778989</v>
      </c>
      <c r="E44" s="67">
        <v>43889</v>
      </c>
      <c r="F44" s="20">
        <v>2306.7600000000002</v>
      </c>
      <c r="G44" s="26">
        <v>76</v>
      </c>
      <c r="H44" s="67">
        <v>43896</v>
      </c>
      <c r="I44" s="20">
        <v>2306.7600000000002</v>
      </c>
      <c r="J44" s="20"/>
      <c r="K44" s="20"/>
      <c r="L44" s="20"/>
      <c r="M44" s="92"/>
      <c r="N44" s="92"/>
      <c r="O44" s="20">
        <v>2306.7600000000002</v>
      </c>
      <c r="P44" s="92"/>
      <c r="Q44" s="92"/>
      <c r="R44" s="20">
        <v>0</v>
      </c>
      <c r="S44" s="20">
        <v>2306.7600000000002</v>
      </c>
      <c r="T44" s="9"/>
      <c r="U44" s="10">
        <v>2678.09</v>
      </c>
      <c r="V44" s="75" t="s">
        <v>115</v>
      </c>
      <c r="W44" s="75" t="s">
        <v>78</v>
      </c>
    </row>
    <row r="45" spans="2:23" s="1" customFormat="1" ht="13.5" customHeight="1" x14ac:dyDescent="0.25">
      <c r="B45" s="142"/>
      <c r="C45" s="139"/>
      <c r="D45" s="18"/>
      <c r="E45" s="67"/>
      <c r="F45" s="20"/>
      <c r="G45" s="26"/>
      <c r="H45" s="67"/>
      <c r="I45" s="20"/>
      <c r="J45" s="20"/>
      <c r="K45" s="20"/>
      <c r="L45" s="9"/>
      <c r="M45" s="92"/>
      <c r="N45" s="92"/>
      <c r="O45" s="92"/>
      <c r="P45" s="92"/>
      <c r="Q45" s="92"/>
      <c r="R45" s="20">
        <f>I45-P45-S45</f>
        <v>0</v>
      </c>
      <c r="S45" s="20"/>
      <c r="T45" s="9"/>
    </row>
    <row r="46" spans="2:23" s="1" customFormat="1" x14ac:dyDescent="0.25">
      <c r="B46" s="149"/>
      <c r="C46" s="32" t="s">
        <v>6</v>
      </c>
      <c r="D46" s="28"/>
      <c r="E46" s="29"/>
      <c r="F46" s="30">
        <f>SUM(F44:F45)</f>
        <v>2306.7600000000002</v>
      </c>
      <c r="G46" s="31"/>
      <c r="H46" s="30"/>
      <c r="I46" s="30">
        <f t="shared" ref="I46:S46" si="4">SUM(I44:I45)</f>
        <v>2306.7600000000002</v>
      </c>
      <c r="J46" s="30">
        <f t="shared" si="4"/>
        <v>0</v>
      </c>
      <c r="K46" s="30">
        <f>SUM(K44:K45)</f>
        <v>0</v>
      </c>
      <c r="L46" s="30">
        <f t="shared" ref="L46:O46" si="5">SUM(L44:L45)</f>
        <v>0</v>
      </c>
      <c r="M46" s="30">
        <f t="shared" si="5"/>
        <v>0</v>
      </c>
      <c r="N46" s="30">
        <f t="shared" si="5"/>
        <v>0</v>
      </c>
      <c r="O46" s="30">
        <f t="shared" si="5"/>
        <v>2306.7600000000002</v>
      </c>
      <c r="P46" s="30">
        <f t="shared" si="4"/>
        <v>0</v>
      </c>
      <c r="Q46" s="30">
        <f t="shared" si="4"/>
        <v>0</v>
      </c>
      <c r="R46" s="30">
        <f t="shared" si="4"/>
        <v>0</v>
      </c>
      <c r="S46" s="30">
        <f t="shared" si="4"/>
        <v>2306.7600000000002</v>
      </c>
      <c r="T46" s="9"/>
    </row>
    <row r="47" spans="2:23" s="1" customFormat="1" x14ac:dyDescent="0.25">
      <c r="B47" s="140">
        <v>7</v>
      </c>
      <c r="C47" s="134" t="s">
        <v>12</v>
      </c>
      <c r="D47" s="9">
        <v>27842</v>
      </c>
      <c r="E47" s="67">
        <v>43890</v>
      </c>
      <c r="F47" s="69">
        <v>1038.72</v>
      </c>
      <c r="G47" s="9">
        <v>108</v>
      </c>
      <c r="H47" s="67">
        <v>43899</v>
      </c>
      <c r="I47" s="69">
        <v>756.62</v>
      </c>
      <c r="J47" s="69"/>
      <c r="K47" s="69"/>
      <c r="L47" s="9"/>
      <c r="M47" s="9"/>
      <c r="N47" s="9"/>
      <c r="O47" s="69">
        <v>756.62</v>
      </c>
      <c r="P47" s="9">
        <v>282.10000000000002</v>
      </c>
      <c r="Q47" s="9"/>
      <c r="R47" s="69">
        <v>0</v>
      </c>
      <c r="S47" s="69">
        <v>756.62</v>
      </c>
      <c r="T47" s="9"/>
      <c r="U47" s="10">
        <v>21351.96</v>
      </c>
      <c r="V47" s="75" t="s">
        <v>107</v>
      </c>
      <c r="W47" s="75" t="s">
        <v>79</v>
      </c>
    </row>
    <row r="48" spans="2:23" s="1" customFormat="1" x14ac:dyDescent="0.25">
      <c r="B48" s="142"/>
      <c r="C48" s="134"/>
      <c r="D48" s="9">
        <v>27841</v>
      </c>
      <c r="E48" s="67">
        <v>43890</v>
      </c>
      <c r="F48" s="69">
        <v>19428.36</v>
      </c>
      <c r="G48" s="9">
        <v>107</v>
      </c>
      <c r="H48" s="67">
        <v>43899</v>
      </c>
      <c r="I48" s="69">
        <v>19107.759999999998</v>
      </c>
      <c r="J48" s="69"/>
      <c r="K48" s="69"/>
      <c r="L48" s="69"/>
      <c r="M48" s="9"/>
      <c r="N48" s="9"/>
      <c r="O48" s="69">
        <v>19107.759999999998</v>
      </c>
      <c r="P48" s="9">
        <v>320.60000000000002</v>
      </c>
      <c r="Q48" s="9"/>
      <c r="R48" s="69">
        <v>0</v>
      </c>
      <c r="S48" s="69">
        <v>19107.759999999998</v>
      </c>
      <c r="T48" s="9"/>
      <c r="U48" s="10">
        <v>724.56</v>
      </c>
      <c r="V48" s="75" t="s">
        <v>106</v>
      </c>
      <c r="W48" s="75" t="s">
        <v>79</v>
      </c>
    </row>
    <row r="49" spans="2:26" s="1" customFormat="1" x14ac:dyDescent="0.25">
      <c r="B49" s="149"/>
      <c r="C49" s="32" t="s">
        <v>6</v>
      </c>
      <c r="D49" s="28"/>
      <c r="E49" s="29"/>
      <c r="F49" s="30">
        <f>SUM(F47:F48)</f>
        <v>20467.080000000002</v>
      </c>
      <c r="G49" s="31"/>
      <c r="H49" s="30"/>
      <c r="I49" s="30">
        <f>SUM(I47:I48)</f>
        <v>19864.379999999997</v>
      </c>
      <c r="J49" s="30"/>
      <c r="K49" s="30">
        <f>SUM(K47:K48)</f>
        <v>0</v>
      </c>
      <c r="L49" s="30">
        <f>SUM(L47:L48)</f>
        <v>0</v>
      </c>
      <c r="M49" s="30"/>
      <c r="N49" s="30"/>
      <c r="O49" s="30">
        <f t="shared" ref="O49:T49" si="6">SUM(O47:O48)</f>
        <v>19864.379999999997</v>
      </c>
      <c r="P49" s="30">
        <f t="shared" si="6"/>
        <v>602.70000000000005</v>
      </c>
      <c r="Q49" s="30">
        <f t="shared" si="6"/>
        <v>0</v>
      </c>
      <c r="R49" s="30">
        <f t="shared" si="6"/>
        <v>0</v>
      </c>
      <c r="S49" s="30">
        <f t="shared" si="6"/>
        <v>19864.379999999997</v>
      </c>
      <c r="T49" s="30">
        <f t="shared" si="6"/>
        <v>0</v>
      </c>
    </row>
    <row r="50" spans="2:26" s="1" customFormat="1" x14ac:dyDescent="0.25">
      <c r="B50" s="126">
        <v>8</v>
      </c>
      <c r="C50" s="134" t="s">
        <v>11</v>
      </c>
      <c r="D50" s="28">
        <v>211708</v>
      </c>
      <c r="E50" s="67">
        <v>43861</v>
      </c>
      <c r="F50" s="74">
        <v>20323.080000000002</v>
      </c>
      <c r="G50" s="68">
        <v>42</v>
      </c>
      <c r="H50" s="67">
        <v>43875</v>
      </c>
      <c r="I50" s="74">
        <v>20323.080000000002</v>
      </c>
      <c r="J50" s="74"/>
      <c r="K50" s="74">
        <v>20323.080000000002</v>
      </c>
      <c r="L50" s="74"/>
      <c r="M50" s="30"/>
      <c r="N50" s="30"/>
      <c r="O50" s="30"/>
      <c r="P50" s="30"/>
      <c r="Q50" s="74">
        <v>12814.4</v>
      </c>
      <c r="R50" s="74">
        <v>7508.68</v>
      </c>
      <c r="S50" s="74"/>
      <c r="T50" s="30"/>
      <c r="U50" s="10">
        <v>20323.080000000002</v>
      </c>
      <c r="V50" s="75" t="s">
        <v>82</v>
      </c>
      <c r="W50" s="75" t="s">
        <v>78</v>
      </c>
    </row>
    <row r="51" spans="2:26" s="1" customFormat="1" x14ac:dyDescent="0.25">
      <c r="B51" s="126"/>
      <c r="C51" s="134"/>
      <c r="D51" s="28">
        <v>211817</v>
      </c>
      <c r="E51" s="67">
        <v>43890</v>
      </c>
      <c r="F51" s="74">
        <v>19233.189999999999</v>
      </c>
      <c r="G51" s="68">
        <v>89</v>
      </c>
      <c r="H51" s="67">
        <v>43896</v>
      </c>
      <c r="I51" s="74">
        <v>19233.189999999999</v>
      </c>
      <c r="J51" s="74"/>
      <c r="K51" s="74"/>
      <c r="L51" s="74"/>
      <c r="M51" s="30"/>
      <c r="N51" s="30"/>
      <c r="O51" s="74">
        <v>19233.189999999999</v>
      </c>
      <c r="P51" s="30"/>
      <c r="Q51" s="74"/>
      <c r="R51" s="74">
        <v>0</v>
      </c>
      <c r="S51" s="74">
        <v>19233.189999999999</v>
      </c>
      <c r="T51" s="30"/>
      <c r="U51" s="11"/>
      <c r="V51" s="77"/>
      <c r="W51" s="77"/>
    </row>
    <row r="52" spans="2:26" s="1" customFormat="1" x14ac:dyDescent="0.25">
      <c r="B52" s="140"/>
      <c r="C52" s="115" t="s">
        <v>6</v>
      </c>
      <c r="D52" s="28"/>
      <c r="E52" s="29"/>
      <c r="F52" s="30">
        <f>SUM(F50:F51)</f>
        <v>39556.270000000004</v>
      </c>
      <c r="G52" s="30"/>
      <c r="H52" s="30"/>
      <c r="I52" s="30">
        <f>SUM(I50:I51)</f>
        <v>39556.270000000004</v>
      </c>
      <c r="J52" s="30"/>
      <c r="K52" s="30">
        <f>SUM(K50:K51)</f>
        <v>20323.080000000002</v>
      </c>
      <c r="L52" s="30">
        <f t="shared" ref="L52:O52" si="7">SUM(L50:L51)</f>
        <v>0</v>
      </c>
      <c r="M52" s="30">
        <f t="shared" si="7"/>
        <v>0</v>
      </c>
      <c r="N52" s="30">
        <f t="shared" si="7"/>
        <v>0</v>
      </c>
      <c r="O52" s="30">
        <f t="shared" si="7"/>
        <v>19233.189999999999</v>
      </c>
      <c r="P52" s="30">
        <f>SUM(P50:P50)</f>
        <v>0</v>
      </c>
      <c r="Q52" s="30">
        <f>SUM(Q50:Q50)</f>
        <v>12814.4</v>
      </c>
      <c r="R52" s="30">
        <f>SUM(R50:R51)</f>
        <v>7508.68</v>
      </c>
      <c r="S52" s="30">
        <f>SUM(S50:S51)</f>
        <v>19233.189999999999</v>
      </c>
      <c r="T52" s="9"/>
    </row>
    <row r="53" spans="2:26" s="1" customFormat="1" x14ac:dyDescent="0.25">
      <c r="B53" s="119"/>
      <c r="C53" s="116"/>
      <c r="D53" s="114">
        <v>1000070039</v>
      </c>
      <c r="E53" s="67">
        <v>43890</v>
      </c>
      <c r="F53" s="19">
        <v>16350.6</v>
      </c>
      <c r="G53" s="26">
        <v>86</v>
      </c>
      <c r="H53" s="67">
        <v>43896</v>
      </c>
      <c r="I53" s="19">
        <v>16350.6</v>
      </c>
      <c r="J53" s="19"/>
      <c r="K53" s="19"/>
      <c r="L53" s="19"/>
      <c r="M53" s="19"/>
      <c r="N53" s="19"/>
      <c r="O53" s="19">
        <v>16350.6</v>
      </c>
      <c r="P53" s="19"/>
      <c r="Q53" s="19"/>
      <c r="R53" s="19">
        <v>0</v>
      </c>
      <c r="S53" s="19">
        <v>16350.6</v>
      </c>
      <c r="T53" s="9"/>
      <c r="U53" s="10">
        <v>230.91</v>
      </c>
      <c r="V53" s="75" t="s">
        <v>91</v>
      </c>
      <c r="W53" s="75" t="s">
        <v>85</v>
      </c>
      <c r="Z53" s="1">
        <v>1</v>
      </c>
    </row>
    <row r="54" spans="2:26" s="1" customFormat="1" x14ac:dyDescent="0.25">
      <c r="B54" s="120"/>
      <c r="C54" s="117"/>
      <c r="D54" s="114">
        <v>1000070047</v>
      </c>
      <c r="E54" s="67">
        <v>43890</v>
      </c>
      <c r="F54" s="19">
        <v>921.92</v>
      </c>
      <c r="G54" s="26">
        <v>81</v>
      </c>
      <c r="H54" s="67">
        <v>43895</v>
      </c>
      <c r="I54" s="19">
        <v>845.15</v>
      </c>
      <c r="J54" s="19"/>
      <c r="K54" s="19"/>
      <c r="L54" s="19"/>
      <c r="M54" s="19"/>
      <c r="N54" s="19"/>
      <c r="O54" s="19">
        <v>845.15</v>
      </c>
      <c r="P54" s="19">
        <v>76.77</v>
      </c>
      <c r="Q54" s="19"/>
      <c r="R54" s="19">
        <v>845.15</v>
      </c>
      <c r="S54" s="19">
        <v>0</v>
      </c>
      <c r="T54" s="9"/>
      <c r="U54" s="10">
        <v>577.54</v>
      </c>
      <c r="V54" s="75" t="s">
        <v>90</v>
      </c>
      <c r="W54" s="75" t="s">
        <v>85</v>
      </c>
      <c r="Z54" s="1">
        <v>2</v>
      </c>
    </row>
    <row r="55" spans="2:26" s="1" customFormat="1" x14ac:dyDescent="0.25">
      <c r="B55" s="120"/>
      <c r="C55" s="117"/>
      <c r="D55" s="114">
        <v>1000070045</v>
      </c>
      <c r="E55" s="67">
        <v>43890</v>
      </c>
      <c r="F55" s="19">
        <v>577.54</v>
      </c>
      <c r="G55" s="26">
        <v>82</v>
      </c>
      <c r="H55" s="67">
        <v>43895</v>
      </c>
      <c r="I55" s="19">
        <v>577.54</v>
      </c>
      <c r="J55" s="19"/>
      <c r="K55" s="19"/>
      <c r="L55" s="19"/>
      <c r="M55" s="19"/>
      <c r="N55" s="19"/>
      <c r="O55" s="19">
        <v>577.54</v>
      </c>
      <c r="P55" s="19"/>
      <c r="Q55" s="19"/>
      <c r="R55" s="19">
        <v>577.54</v>
      </c>
      <c r="S55" s="19">
        <v>0</v>
      </c>
      <c r="T55" s="9"/>
      <c r="U55" s="10">
        <v>595.51</v>
      </c>
      <c r="V55" s="75" t="s">
        <v>89</v>
      </c>
      <c r="W55" s="75" t="s">
        <v>85</v>
      </c>
      <c r="Z55" s="1">
        <v>3</v>
      </c>
    </row>
    <row r="56" spans="2:26" s="1" customFormat="1" x14ac:dyDescent="0.25">
      <c r="B56" s="120"/>
      <c r="C56" s="117"/>
      <c r="D56" s="114">
        <v>1000070044</v>
      </c>
      <c r="E56" s="67">
        <v>43890</v>
      </c>
      <c r="F56" s="19">
        <v>577.54</v>
      </c>
      <c r="G56" s="26">
        <v>83</v>
      </c>
      <c r="H56" s="67">
        <v>43895</v>
      </c>
      <c r="I56" s="19">
        <v>577.54</v>
      </c>
      <c r="J56" s="19"/>
      <c r="K56" s="19"/>
      <c r="L56" s="19"/>
      <c r="M56" s="19"/>
      <c r="N56" s="19"/>
      <c r="O56" s="19">
        <v>577.54</v>
      </c>
      <c r="P56" s="93"/>
      <c r="Q56" s="19"/>
      <c r="R56" s="19">
        <v>577.54</v>
      </c>
      <c r="S56" s="19">
        <v>0</v>
      </c>
      <c r="T56" s="9"/>
      <c r="U56" s="10">
        <v>16735.32</v>
      </c>
      <c r="V56" s="75" t="s">
        <v>88</v>
      </c>
      <c r="W56" s="75" t="s">
        <v>85</v>
      </c>
      <c r="Z56" s="1">
        <v>4</v>
      </c>
    </row>
    <row r="57" spans="2:26" s="1" customFormat="1" x14ac:dyDescent="0.25">
      <c r="B57" s="120">
        <v>9</v>
      </c>
      <c r="C57" s="117" t="s">
        <v>10</v>
      </c>
      <c r="D57" s="114">
        <v>1000070037</v>
      </c>
      <c r="E57" s="67">
        <v>43890</v>
      </c>
      <c r="F57" s="19">
        <v>179.27</v>
      </c>
      <c r="G57" s="26">
        <v>84</v>
      </c>
      <c r="H57" s="67">
        <v>43895</v>
      </c>
      <c r="I57" s="19">
        <v>89.63</v>
      </c>
      <c r="J57" s="19"/>
      <c r="K57" s="19"/>
      <c r="L57" s="19"/>
      <c r="M57" s="19"/>
      <c r="N57" s="19"/>
      <c r="O57" s="19">
        <v>89.63</v>
      </c>
      <c r="P57" s="19">
        <v>89.64</v>
      </c>
      <c r="Q57" s="19"/>
      <c r="R57" s="19">
        <v>89.63</v>
      </c>
      <c r="S57" s="19">
        <v>0</v>
      </c>
      <c r="T57" s="9"/>
      <c r="U57" s="10">
        <v>1731.24</v>
      </c>
      <c r="V57" s="75" t="s">
        <v>87</v>
      </c>
      <c r="W57" s="75" t="s">
        <v>85</v>
      </c>
      <c r="Z57" s="1">
        <v>5</v>
      </c>
    </row>
    <row r="58" spans="2:26" s="1" customFormat="1" x14ac:dyDescent="0.25">
      <c r="B58" s="120"/>
      <c r="C58" s="117"/>
      <c r="D58" s="114">
        <v>1000070036</v>
      </c>
      <c r="E58" s="67">
        <v>43890</v>
      </c>
      <c r="F58" s="19">
        <v>1346.52</v>
      </c>
      <c r="G58" s="26">
        <v>85</v>
      </c>
      <c r="H58" s="67">
        <v>43895</v>
      </c>
      <c r="I58" s="19">
        <v>1346.52</v>
      </c>
      <c r="J58" s="19"/>
      <c r="K58" s="19"/>
      <c r="L58" s="19"/>
      <c r="M58" s="19"/>
      <c r="N58" s="19"/>
      <c r="O58" s="19">
        <v>1346.52</v>
      </c>
      <c r="P58" s="19"/>
      <c r="Q58" s="19"/>
      <c r="R58" s="19">
        <v>705.75</v>
      </c>
      <c r="S58" s="19">
        <v>640.77</v>
      </c>
      <c r="T58" s="9"/>
      <c r="U58" s="10"/>
      <c r="V58" s="75"/>
      <c r="W58" s="75"/>
      <c r="Z58" s="1">
        <v>6</v>
      </c>
    </row>
    <row r="59" spans="2:26" s="1" customFormat="1" x14ac:dyDescent="0.25">
      <c r="B59" s="120"/>
      <c r="C59" s="117"/>
      <c r="D59" s="114"/>
      <c r="E59" s="67"/>
      <c r="F59" s="19"/>
      <c r="G59" s="26"/>
      <c r="H59" s="67"/>
      <c r="I59" s="19"/>
      <c r="J59" s="19"/>
      <c r="K59" s="19"/>
      <c r="L59" s="19"/>
      <c r="M59" s="19"/>
      <c r="N59" s="19"/>
      <c r="O59" s="19"/>
      <c r="P59" s="19"/>
      <c r="Q59" s="19"/>
      <c r="R59" s="20">
        <f t="shared" ref="R59:R70" si="8">F59-P59-S59</f>
        <v>0</v>
      </c>
      <c r="S59" s="19"/>
      <c r="T59" s="9"/>
      <c r="U59" s="10"/>
      <c r="V59" s="75"/>
      <c r="W59" s="75"/>
    </row>
    <row r="60" spans="2:26" s="1" customFormat="1" x14ac:dyDescent="0.25">
      <c r="B60" s="120"/>
      <c r="C60" s="118"/>
      <c r="D60" s="114">
        <v>1000055875</v>
      </c>
      <c r="E60" s="67">
        <v>43830</v>
      </c>
      <c r="F60" s="19"/>
      <c r="G60" s="26"/>
      <c r="H60" s="67"/>
      <c r="I60" s="19"/>
      <c r="J60" s="19"/>
      <c r="K60" s="19"/>
      <c r="L60" s="19"/>
      <c r="M60" s="19"/>
      <c r="N60" s="19"/>
      <c r="O60" s="19"/>
      <c r="P60" s="19"/>
      <c r="Q60" s="19"/>
      <c r="R60" s="20">
        <f t="shared" si="8"/>
        <v>0</v>
      </c>
      <c r="S60" s="19"/>
      <c r="T60" s="9">
        <v>6.2</v>
      </c>
      <c r="U60" s="10">
        <v>76.83</v>
      </c>
      <c r="V60" s="75" t="s">
        <v>86</v>
      </c>
      <c r="W60" s="75" t="s">
        <v>85</v>
      </c>
    </row>
    <row r="61" spans="2:26" s="1" customFormat="1" x14ac:dyDescent="0.25">
      <c r="B61" s="121"/>
      <c r="C61" s="118" t="s">
        <v>6</v>
      </c>
      <c r="D61" s="28"/>
      <c r="E61" s="29"/>
      <c r="F61" s="30">
        <f>SUM(F53:F60)</f>
        <v>19953.390000000003</v>
      </c>
      <c r="G61" s="30"/>
      <c r="H61" s="30"/>
      <c r="I61" s="30">
        <f>SUM(I53:I60)</f>
        <v>19786.980000000003</v>
      </c>
      <c r="J61" s="30"/>
      <c r="K61" s="30">
        <f>SUM(K53:K60)</f>
        <v>0</v>
      </c>
      <c r="L61" s="30">
        <f t="shared" ref="L61:O61" si="9">SUM(L53:L60)</f>
        <v>0</v>
      </c>
      <c r="M61" s="30">
        <f t="shared" si="9"/>
        <v>0</v>
      </c>
      <c r="N61" s="30">
        <f t="shared" si="9"/>
        <v>0</v>
      </c>
      <c r="O61" s="30">
        <f t="shared" si="9"/>
        <v>19786.980000000003</v>
      </c>
      <c r="P61" s="30">
        <f>SUM(P53:P60)</f>
        <v>166.41</v>
      </c>
      <c r="Q61" s="30">
        <f>SUM(Q53:Q60)</f>
        <v>0</v>
      </c>
      <c r="R61" s="30">
        <f>SUM(R53:R60)</f>
        <v>2795.61</v>
      </c>
      <c r="S61" s="30">
        <f>SUM(S53:S60)</f>
        <v>16991.37</v>
      </c>
      <c r="T61" s="30">
        <f>SUM(T53:T60)</f>
        <v>6.2</v>
      </c>
    </row>
    <row r="62" spans="2:26" s="1" customFormat="1" ht="15" customHeight="1" x14ac:dyDescent="0.25">
      <c r="B62" s="146">
        <v>10</v>
      </c>
      <c r="C62" s="154" t="s">
        <v>9</v>
      </c>
      <c r="D62" s="36" t="s">
        <v>125</v>
      </c>
      <c r="E62" s="67">
        <v>43889</v>
      </c>
      <c r="F62" s="19">
        <v>7393.12</v>
      </c>
      <c r="G62" s="26">
        <v>94</v>
      </c>
      <c r="H62" s="67">
        <v>43896</v>
      </c>
      <c r="I62" s="19">
        <v>7393.12</v>
      </c>
      <c r="J62" s="19"/>
      <c r="K62" s="19"/>
      <c r="L62" s="9"/>
      <c r="M62" s="19"/>
      <c r="N62" s="19"/>
      <c r="O62" s="19">
        <v>7393.12</v>
      </c>
      <c r="P62" s="19"/>
      <c r="Q62" s="19"/>
      <c r="R62" s="19">
        <v>0</v>
      </c>
      <c r="S62" s="19">
        <v>7393.12</v>
      </c>
      <c r="T62" s="9"/>
      <c r="U62" s="10">
        <v>6336.96</v>
      </c>
      <c r="V62" s="75" t="s">
        <v>75</v>
      </c>
      <c r="W62" s="75" t="s">
        <v>78</v>
      </c>
    </row>
    <row r="63" spans="2:26" s="1" customFormat="1" x14ac:dyDescent="0.25">
      <c r="B63" s="147"/>
      <c r="C63" s="155"/>
      <c r="D63" s="36" t="s">
        <v>126</v>
      </c>
      <c r="E63" s="67">
        <v>43889</v>
      </c>
      <c r="F63" s="19">
        <v>398.16</v>
      </c>
      <c r="G63" s="26">
        <v>93</v>
      </c>
      <c r="H63" s="67">
        <v>43896</v>
      </c>
      <c r="I63" s="19">
        <v>398.16</v>
      </c>
      <c r="J63" s="19"/>
      <c r="K63" s="19"/>
      <c r="L63" s="9"/>
      <c r="M63" s="19"/>
      <c r="N63" s="19"/>
      <c r="O63" s="19">
        <v>398.16</v>
      </c>
      <c r="P63" s="19"/>
      <c r="Q63" s="19"/>
      <c r="R63" s="19">
        <v>0</v>
      </c>
      <c r="S63" s="19">
        <v>398.16</v>
      </c>
      <c r="T63" s="9"/>
      <c r="U63" s="10">
        <v>1454.32</v>
      </c>
      <c r="V63" s="75" t="s">
        <v>74</v>
      </c>
      <c r="W63" s="75" t="s">
        <v>78</v>
      </c>
    </row>
    <row r="64" spans="2:26" s="1" customFormat="1" x14ac:dyDescent="0.25">
      <c r="B64" s="147"/>
      <c r="C64" s="145"/>
      <c r="D64" s="36" t="s">
        <v>129</v>
      </c>
      <c r="E64" s="67">
        <v>43889</v>
      </c>
      <c r="F64" s="19">
        <v>8682.2999999999993</v>
      </c>
      <c r="G64" s="26">
        <v>72</v>
      </c>
      <c r="H64" s="67">
        <v>43894</v>
      </c>
      <c r="I64" s="19">
        <v>8682.2999999999993</v>
      </c>
      <c r="J64" s="19"/>
      <c r="K64" s="19"/>
      <c r="L64" s="9"/>
      <c r="M64" s="19"/>
      <c r="N64" s="19"/>
      <c r="O64" s="19">
        <v>8682.2999999999993</v>
      </c>
      <c r="P64" s="19"/>
      <c r="Q64" s="19"/>
      <c r="R64" s="19">
        <v>8682.2999999999993</v>
      </c>
      <c r="S64" s="19">
        <v>0</v>
      </c>
      <c r="T64" s="9"/>
      <c r="U64" s="10"/>
      <c r="V64" s="75"/>
      <c r="W64" s="75"/>
    </row>
    <row r="65" spans="2:24" s="1" customFormat="1" ht="15" hidden="1" customHeight="1" x14ac:dyDescent="0.25">
      <c r="B65" s="147"/>
      <c r="C65" s="27"/>
      <c r="D65" s="36"/>
      <c r="E65" s="67"/>
      <c r="F65" s="19"/>
      <c r="G65" s="26"/>
      <c r="H65" s="67"/>
      <c r="I65" s="19"/>
      <c r="J65" s="19"/>
      <c r="K65" s="19"/>
      <c r="L65" s="9"/>
      <c r="M65" s="19"/>
      <c r="N65" s="19"/>
      <c r="O65" s="19"/>
      <c r="P65" s="19"/>
      <c r="Q65" s="19"/>
      <c r="R65" s="20"/>
      <c r="S65" s="19"/>
      <c r="T65" s="9"/>
      <c r="U65" s="10"/>
      <c r="V65" s="75"/>
      <c r="W65" s="75"/>
    </row>
    <row r="66" spans="2:24" s="1" customFormat="1" x14ac:dyDescent="0.25">
      <c r="B66" s="149"/>
      <c r="C66" s="32" t="s">
        <v>6</v>
      </c>
      <c r="D66" s="37"/>
      <c r="E66" s="38"/>
      <c r="F66" s="30">
        <f>SUM(F62:F65)</f>
        <v>16473.579999999998</v>
      </c>
      <c r="G66" s="30"/>
      <c r="H66" s="30"/>
      <c r="I66" s="30">
        <f>SUM(I62:I65)</f>
        <v>16473.579999999998</v>
      </c>
      <c r="J66" s="30"/>
      <c r="K66" s="30">
        <f>SUM(K62:K65)</f>
        <v>0</v>
      </c>
      <c r="L66" s="30">
        <f t="shared" ref="L66:O66" si="10">SUM(L62:L65)</f>
        <v>0</v>
      </c>
      <c r="M66" s="30">
        <f t="shared" si="10"/>
        <v>0</v>
      </c>
      <c r="N66" s="30">
        <f t="shared" si="10"/>
        <v>0</v>
      </c>
      <c r="O66" s="30">
        <f t="shared" si="10"/>
        <v>16473.579999999998</v>
      </c>
      <c r="P66" s="30">
        <f>SUM(P62:P65)</f>
        <v>0</v>
      </c>
      <c r="Q66" s="30">
        <f>SUM(Q62:Q65)</f>
        <v>0</v>
      </c>
      <c r="R66" s="30">
        <f>SUM(R62:R65)</f>
        <v>8682.2999999999993</v>
      </c>
      <c r="S66" s="30">
        <f>SUM(S62:S65)</f>
        <v>7791.28</v>
      </c>
      <c r="T66" s="9"/>
    </row>
    <row r="67" spans="2:24" s="1" customFormat="1" x14ac:dyDescent="0.25">
      <c r="B67" s="146">
        <v>11</v>
      </c>
      <c r="C67" s="154" t="s">
        <v>8</v>
      </c>
      <c r="D67" s="36" t="s">
        <v>131</v>
      </c>
      <c r="E67" s="67">
        <v>43890</v>
      </c>
      <c r="F67" s="34">
        <v>1263.1300000000001</v>
      </c>
      <c r="G67" s="26">
        <v>74</v>
      </c>
      <c r="H67" s="67">
        <v>43894</v>
      </c>
      <c r="I67" s="34">
        <v>1263.1300000000001</v>
      </c>
      <c r="J67" s="34"/>
      <c r="K67" s="34"/>
      <c r="L67" s="9"/>
      <c r="M67" s="21"/>
      <c r="N67" s="21"/>
      <c r="O67" s="34">
        <v>1263.1300000000001</v>
      </c>
      <c r="P67" s="21"/>
      <c r="Q67" s="34"/>
      <c r="R67" s="34">
        <v>1263.1300000000001</v>
      </c>
      <c r="S67" s="34"/>
      <c r="T67" s="9"/>
      <c r="U67" s="10">
        <v>2539.15</v>
      </c>
      <c r="V67" s="75" t="s">
        <v>71</v>
      </c>
      <c r="W67" s="75" t="s">
        <v>78</v>
      </c>
    </row>
    <row r="68" spans="2:24" s="1" customFormat="1" x14ac:dyDescent="0.25">
      <c r="B68" s="147"/>
      <c r="C68" s="155"/>
      <c r="D68" s="36" t="s">
        <v>132</v>
      </c>
      <c r="E68" s="67">
        <v>43890</v>
      </c>
      <c r="F68" s="34">
        <v>2532.7399999999998</v>
      </c>
      <c r="G68" s="26">
        <v>75</v>
      </c>
      <c r="H68" s="67">
        <v>43894</v>
      </c>
      <c r="I68" s="34">
        <v>2532.7399999999998</v>
      </c>
      <c r="J68" s="34"/>
      <c r="K68" s="34"/>
      <c r="L68" s="9"/>
      <c r="M68" s="21"/>
      <c r="N68" s="21"/>
      <c r="O68" s="34">
        <v>2532.7399999999998</v>
      </c>
      <c r="P68" s="21"/>
      <c r="Q68" s="34"/>
      <c r="R68" s="34">
        <v>2532.7399999999998</v>
      </c>
      <c r="S68" s="34"/>
      <c r="T68" s="9"/>
      <c r="U68" s="10">
        <v>198.77</v>
      </c>
      <c r="V68" s="75" t="s">
        <v>73</v>
      </c>
      <c r="W68" s="75" t="s">
        <v>78</v>
      </c>
    </row>
    <row r="69" spans="2:24" s="1" customFormat="1" x14ac:dyDescent="0.25">
      <c r="B69" s="147"/>
      <c r="C69" s="155"/>
      <c r="D69" s="36" t="s">
        <v>133</v>
      </c>
      <c r="E69" s="67">
        <v>43890</v>
      </c>
      <c r="F69" s="34">
        <v>41774.160000000003</v>
      </c>
      <c r="G69" s="26">
        <v>76</v>
      </c>
      <c r="H69" s="67">
        <v>43894</v>
      </c>
      <c r="I69" s="34">
        <v>41581.800000000003</v>
      </c>
      <c r="J69" s="34"/>
      <c r="K69" s="34"/>
      <c r="L69" s="9"/>
      <c r="M69" s="21"/>
      <c r="N69" s="21"/>
      <c r="O69" s="34">
        <v>41581.800000000003</v>
      </c>
      <c r="P69" s="21">
        <v>192.36</v>
      </c>
      <c r="Q69" s="34"/>
      <c r="R69" s="34">
        <v>41581.800000000003</v>
      </c>
      <c r="S69" s="34">
        <v>0</v>
      </c>
      <c r="T69" s="9"/>
      <c r="U69" s="10">
        <v>192.36</v>
      </c>
      <c r="V69" s="75" t="s">
        <v>72</v>
      </c>
      <c r="W69" s="75" t="s">
        <v>78</v>
      </c>
    </row>
    <row r="70" spans="2:24" s="1" customFormat="1" ht="15" hidden="1" customHeight="1" x14ac:dyDescent="0.25">
      <c r="B70" s="147"/>
      <c r="C70" s="155"/>
      <c r="D70" s="36"/>
      <c r="E70" s="67"/>
      <c r="F70" s="34"/>
      <c r="G70" s="26"/>
      <c r="H70" s="67"/>
      <c r="I70" s="34"/>
      <c r="J70" s="34"/>
      <c r="K70" s="34"/>
      <c r="L70" s="9"/>
      <c r="M70" s="21"/>
      <c r="N70" s="21"/>
      <c r="O70" s="21"/>
      <c r="P70" s="21"/>
      <c r="Q70" s="34"/>
      <c r="R70" s="20">
        <f t="shared" si="8"/>
        <v>0</v>
      </c>
      <c r="S70" s="34"/>
      <c r="T70" s="9"/>
      <c r="U70" s="10">
        <v>41684.39</v>
      </c>
      <c r="V70" s="75" t="s">
        <v>70</v>
      </c>
      <c r="W70" s="75" t="s">
        <v>78</v>
      </c>
    </row>
    <row r="71" spans="2:24" s="1" customFormat="1" x14ac:dyDescent="0.25">
      <c r="B71" s="148"/>
      <c r="C71" s="145"/>
      <c r="D71" s="36" t="s">
        <v>120</v>
      </c>
      <c r="E71" s="67">
        <v>43830</v>
      </c>
      <c r="F71" s="34"/>
      <c r="G71" s="26"/>
      <c r="H71" s="67"/>
      <c r="I71" s="34"/>
      <c r="J71" s="34"/>
      <c r="K71" s="34"/>
      <c r="L71" s="9"/>
      <c r="M71" s="21"/>
      <c r="N71" s="21"/>
      <c r="O71" s="21"/>
      <c r="P71" s="21"/>
      <c r="Q71" s="34"/>
      <c r="R71" s="20"/>
      <c r="S71" s="34"/>
      <c r="T71" s="9">
        <v>19.239999999999998</v>
      </c>
      <c r="U71" s="11"/>
      <c r="V71" s="77"/>
      <c r="W71" s="77"/>
    </row>
    <row r="72" spans="2:24" s="1" customFormat="1" x14ac:dyDescent="0.25">
      <c r="B72" s="149"/>
      <c r="C72" s="32" t="s">
        <v>6</v>
      </c>
      <c r="D72" s="28"/>
      <c r="E72" s="29"/>
      <c r="F72" s="30">
        <f>SUM(F67:F70)</f>
        <v>45570.030000000006</v>
      </c>
      <c r="G72" s="31"/>
      <c r="H72" s="30"/>
      <c r="I72" s="30">
        <f>SUM(I67:I70)</f>
        <v>45377.670000000006</v>
      </c>
      <c r="J72" s="30"/>
      <c r="K72" s="30">
        <f>SUM(K67:K70)</f>
        <v>0</v>
      </c>
      <c r="L72" s="30">
        <f t="shared" ref="L72:U72" si="11">SUM(L67:L70)</f>
        <v>0</v>
      </c>
      <c r="M72" s="30">
        <f t="shared" si="11"/>
        <v>0</v>
      </c>
      <c r="N72" s="30">
        <f t="shared" si="11"/>
        <v>0</v>
      </c>
      <c r="O72" s="30">
        <f t="shared" si="11"/>
        <v>45377.670000000006</v>
      </c>
      <c r="P72" s="30">
        <f t="shared" si="11"/>
        <v>192.36</v>
      </c>
      <c r="Q72" s="30">
        <f t="shared" si="11"/>
        <v>0</v>
      </c>
      <c r="R72" s="30">
        <f t="shared" si="11"/>
        <v>45377.670000000006</v>
      </c>
      <c r="S72" s="30">
        <f t="shared" si="11"/>
        <v>0</v>
      </c>
      <c r="T72" s="84">
        <v>19.239999999999998</v>
      </c>
      <c r="U72" s="3">
        <f t="shared" si="11"/>
        <v>44614.67</v>
      </c>
    </row>
    <row r="73" spans="2:24" s="1" customFormat="1" ht="45" x14ac:dyDescent="0.25">
      <c r="B73" s="140">
        <v>12</v>
      </c>
      <c r="C73" s="111" t="s">
        <v>59</v>
      </c>
      <c r="D73" s="18">
        <v>41</v>
      </c>
      <c r="E73" s="67">
        <v>43890</v>
      </c>
      <c r="F73" s="39">
        <v>4384.13</v>
      </c>
      <c r="G73" s="26">
        <v>88</v>
      </c>
      <c r="H73" s="67">
        <v>43896</v>
      </c>
      <c r="I73" s="39">
        <v>4384.13</v>
      </c>
      <c r="J73" s="39"/>
      <c r="K73" s="39"/>
      <c r="L73" s="39"/>
      <c r="M73" s="18"/>
      <c r="N73" s="18"/>
      <c r="O73" s="39">
        <v>4384.13</v>
      </c>
      <c r="P73" s="18"/>
      <c r="Q73" s="18"/>
      <c r="R73" s="39">
        <v>0</v>
      </c>
      <c r="S73" s="39">
        <v>4384.13</v>
      </c>
      <c r="T73" s="9"/>
      <c r="U73" s="10">
        <v>4384.13</v>
      </c>
      <c r="V73" s="75" t="s">
        <v>99</v>
      </c>
      <c r="W73" s="75" t="s">
        <v>78</v>
      </c>
    </row>
    <row r="74" spans="2:24" s="1" customFormat="1" hidden="1" x14ac:dyDescent="0.25">
      <c r="B74" s="142"/>
      <c r="C74" s="111"/>
      <c r="D74" s="18"/>
      <c r="E74" s="67"/>
      <c r="F74" s="39"/>
      <c r="G74" s="26"/>
      <c r="H74" s="67"/>
      <c r="I74" s="39"/>
      <c r="J74" s="39"/>
      <c r="K74" s="39"/>
      <c r="L74" s="39"/>
      <c r="M74" s="18"/>
      <c r="N74" s="18"/>
      <c r="O74" s="18"/>
      <c r="P74" s="18"/>
      <c r="Q74" s="18"/>
      <c r="R74" s="20">
        <f>I74-P74-S74</f>
        <v>0</v>
      </c>
      <c r="S74" s="39"/>
      <c r="T74" s="9"/>
    </row>
    <row r="75" spans="2:24" s="1" customFormat="1" x14ac:dyDescent="0.25">
      <c r="B75" s="141"/>
      <c r="C75" s="32" t="s">
        <v>6</v>
      </c>
      <c r="D75" s="28"/>
      <c r="E75" s="29"/>
      <c r="F75" s="30">
        <f>SUM(F73:F74)</f>
        <v>4384.13</v>
      </c>
      <c r="G75" s="31"/>
      <c r="H75" s="30"/>
      <c r="I75" s="30">
        <f t="shared" ref="I75:S75" si="12">SUM(I73:I74)</f>
        <v>4384.13</v>
      </c>
      <c r="J75" s="30"/>
      <c r="K75" s="30">
        <f t="shared" si="12"/>
        <v>0</v>
      </c>
      <c r="L75" s="30">
        <f t="shared" si="12"/>
        <v>0</v>
      </c>
      <c r="M75" s="30">
        <f t="shared" si="12"/>
        <v>0</v>
      </c>
      <c r="N75" s="30">
        <f t="shared" si="12"/>
        <v>0</v>
      </c>
      <c r="O75" s="30">
        <f t="shared" si="12"/>
        <v>4384.13</v>
      </c>
      <c r="P75" s="30">
        <f t="shared" si="12"/>
        <v>0</v>
      </c>
      <c r="Q75" s="30">
        <f t="shared" si="12"/>
        <v>0</v>
      </c>
      <c r="R75" s="30">
        <f t="shared" si="12"/>
        <v>0</v>
      </c>
      <c r="S75" s="30">
        <f t="shared" si="12"/>
        <v>4384.13</v>
      </c>
      <c r="T75" s="9"/>
    </row>
    <row r="76" spans="2:24" s="1" customFormat="1" x14ac:dyDescent="0.25">
      <c r="B76" s="140">
        <v>13</v>
      </c>
      <c r="C76" s="144" t="s">
        <v>68</v>
      </c>
      <c r="D76" s="76" t="s">
        <v>128</v>
      </c>
      <c r="E76" s="67">
        <v>43890</v>
      </c>
      <c r="F76" s="92">
        <v>3063.95</v>
      </c>
      <c r="G76" s="26">
        <v>109</v>
      </c>
      <c r="H76" s="67">
        <v>43899</v>
      </c>
      <c r="I76" s="92">
        <v>3063.95</v>
      </c>
      <c r="J76" s="92"/>
      <c r="K76" s="92"/>
      <c r="L76" s="92"/>
      <c r="M76" s="30"/>
      <c r="N76" s="30"/>
      <c r="O76" s="92">
        <v>3063.95</v>
      </c>
      <c r="P76" s="30"/>
      <c r="Q76" s="30"/>
      <c r="R76" s="92">
        <v>0</v>
      </c>
      <c r="S76" s="92">
        <v>3063.95</v>
      </c>
      <c r="T76" s="9"/>
      <c r="U76" s="10">
        <v>2791.96</v>
      </c>
      <c r="V76" s="75" t="s">
        <v>69</v>
      </c>
      <c r="W76" s="75" t="s">
        <v>78</v>
      </c>
    </row>
    <row r="77" spans="2:24" s="1" customFormat="1" x14ac:dyDescent="0.25">
      <c r="B77" s="143"/>
      <c r="C77" s="145"/>
      <c r="D77" s="28"/>
      <c r="E77" s="67"/>
      <c r="F77" s="92"/>
      <c r="G77" s="94"/>
      <c r="H77" s="67"/>
      <c r="I77" s="92"/>
      <c r="J77" s="92"/>
      <c r="K77" s="92"/>
      <c r="L77" s="92"/>
      <c r="M77" s="30"/>
      <c r="N77" s="30"/>
      <c r="O77" s="30"/>
      <c r="P77" s="30"/>
      <c r="Q77" s="30"/>
      <c r="R77" s="20">
        <f>I77-P77-S77</f>
        <v>0</v>
      </c>
      <c r="S77" s="92"/>
      <c r="T77" s="9"/>
    </row>
    <row r="78" spans="2:24" s="1" customFormat="1" x14ac:dyDescent="0.25">
      <c r="B78" s="141"/>
      <c r="C78" s="32" t="s">
        <v>6</v>
      </c>
      <c r="D78" s="23"/>
      <c r="E78" s="29"/>
      <c r="F78" s="30">
        <f t="shared" ref="F78:P78" si="13">SUM(F76:F77)</f>
        <v>3063.95</v>
      </c>
      <c r="G78" s="31"/>
      <c r="H78" s="30"/>
      <c r="I78" s="30">
        <f t="shared" si="13"/>
        <v>3063.95</v>
      </c>
      <c r="J78" s="30"/>
      <c r="K78" s="30">
        <f t="shared" si="13"/>
        <v>0</v>
      </c>
      <c r="L78" s="30">
        <f t="shared" si="13"/>
        <v>0</v>
      </c>
      <c r="M78" s="30">
        <f t="shared" si="13"/>
        <v>0</v>
      </c>
      <c r="N78" s="30">
        <f t="shared" si="13"/>
        <v>0</v>
      </c>
      <c r="O78" s="30">
        <f t="shared" si="13"/>
        <v>3063.95</v>
      </c>
      <c r="P78" s="30">
        <f t="shared" si="13"/>
        <v>0</v>
      </c>
      <c r="Q78" s="30"/>
      <c r="R78" s="30">
        <f>SUM(R76:R77)</f>
        <v>0</v>
      </c>
      <c r="S78" s="30">
        <f>SUM(S76:S77)</f>
        <v>3063.95</v>
      </c>
      <c r="T78" s="9"/>
      <c r="X78" s="78"/>
    </row>
    <row r="79" spans="2:24" s="1" customFormat="1" ht="30" x14ac:dyDescent="0.25">
      <c r="B79" s="140">
        <v>14</v>
      </c>
      <c r="C79" s="111" t="s">
        <v>139</v>
      </c>
      <c r="D79" s="23">
        <v>3757</v>
      </c>
      <c r="E79" s="67">
        <v>43889</v>
      </c>
      <c r="F79" s="92">
        <v>2133.94</v>
      </c>
      <c r="G79" s="94">
        <v>111</v>
      </c>
      <c r="H79" s="67">
        <v>43899</v>
      </c>
      <c r="I79" s="92">
        <v>2133.94</v>
      </c>
      <c r="J79" s="92"/>
      <c r="K79" s="92"/>
      <c r="L79" s="92"/>
      <c r="M79" s="30"/>
      <c r="N79" s="30"/>
      <c r="O79" s="92">
        <v>2133.94</v>
      </c>
      <c r="P79" s="30"/>
      <c r="Q79" s="30"/>
      <c r="R79" s="92">
        <v>0</v>
      </c>
      <c r="S79" s="92">
        <v>2133.94</v>
      </c>
      <c r="T79" s="9"/>
    </row>
    <row r="80" spans="2:24" s="1" customFormat="1" hidden="1" x14ac:dyDescent="0.25">
      <c r="B80" s="142"/>
      <c r="C80" s="32" t="s">
        <v>40</v>
      </c>
      <c r="D80" s="23"/>
      <c r="E80" s="67"/>
      <c r="F80" s="92"/>
      <c r="G80" s="94"/>
      <c r="H80" s="67"/>
      <c r="I80" s="92"/>
      <c r="J80" s="92"/>
      <c r="K80" s="92"/>
      <c r="L80" s="92"/>
      <c r="M80" s="30"/>
      <c r="N80" s="30"/>
      <c r="O80" s="30"/>
      <c r="P80" s="30"/>
      <c r="Q80" s="30"/>
      <c r="R80" s="20">
        <f>F80-P80-S80</f>
        <v>0</v>
      </c>
      <c r="S80" s="92"/>
      <c r="T80" s="9"/>
    </row>
    <row r="81" spans="2:29" s="1" customFormat="1" x14ac:dyDescent="0.25">
      <c r="B81" s="141"/>
      <c r="C81" s="32" t="s">
        <v>6</v>
      </c>
      <c r="D81" s="23"/>
      <c r="E81" s="29"/>
      <c r="F81" s="30">
        <f>SUM(F79:F80)</f>
        <v>2133.94</v>
      </c>
      <c r="G81" s="30"/>
      <c r="H81" s="30"/>
      <c r="I81" s="30">
        <f t="shared" ref="I81:S81" si="14">SUM(I79:I80)</f>
        <v>2133.94</v>
      </c>
      <c r="J81" s="30"/>
      <c r="K81" s="30">
        <f t="shared" si="14"/>
        <v>0</v>
      </c>
      <c r="L81" s="30">
        <f t="shared" si="14"/>
        <v>0</v>
      </c>
      <c r="M81" s="30">
        <f t="shared" si="14"/>
        <v>0</v>
      </c>
      <c r="N81" s="30">
        <f t="shared" si="14"/>
        <v>0</v>
      </c>
      <c r="O81" s="30">
        <f t="shared" si="14"/>
        <v>2133.94</v>
      </c>
      <c r="P81" s="30">
        <f t="shared" si="14"/>
        <v>0</v>
      </c>
      <c r="Q81" s="30">
        <f t="shared" si="14"/>
        <v>0</v>
      </c>
      <c r="R81" s="30">
        <f t="shared" si="14"/>
        <v>0</v>
      </c>
      <c r="S81" s="30">
        <f t="shared" si="14"/>
        <v>2133.94</v>
      </c>
      <c r="T81" s="9"/>
    </row>
    <row r="82" spans="2:29" s="1" customFormat="1" hidden="1" x14ac:dyDescent="0.25">
      <c r="B82" s="126">
        <v>14</v>
      </c>
      <c r="C82" s="32" t="s">
        <v>30</v>
      </c>
      <c r="D82" s="23"/>
      <c r="E82" s="67"/>
      <c r="F82" s="19"/>
      <c r="G82" s="94"/>
      <c r="H82" s="67"/>
      <c r="I82" s="19"/>
      <c r="J82" s="19"/>
      <c r="K82" s="19"/>
      <c r="L82" s="19"/>
      <c r="M82" s="18"/>
      <c r="N82" s="18"/>
      <c r="O82" s="18"/>
      <c r="P82" s="19"/>
      <c r="Q82" s="18"/>
      <c r="R82" s="20">
        <f t="shared" ref="R82" si="15">F82-P82-S82</f>
        <v>0</v>
      </c>
      <c r="S82" s="19">
        <v>0</v>
      </c>
      <c r="T82" s="9"/>
      <c r="U82" s="10">
        <v>769.44</v>
      </c>
      <c r="V82" s="75" t="s">
        <v>102</v>
      </c>
      <c r="W82" s="75" t="s">
        <v>79</v>
      </c>
    </row>
    <row r="83" spans="2:29" s="1" customFormat="1" hidden="1" x14ac:dyDescent="0.25">
      <c r="B83" s="126"/>
      <c r="C83" s="32" t="s">
        <v>6</v>
      </c>
      <c r="D83" s="23"/>
      <c r="E83" s="95"/>
      <c r="F83" s="30">
        <f>SUM(F82:F82)</f>
        <v>0</v>
      </c>
      <c r="G83" s="30"/>
      <c r="H83" s="30"/>
      <c r="I83" s="30">
        <f>SUM(I82:I82)</f>
        <v>0</v>
      </c>
      <c r="J83" s="30"/>
      <c r="K83" s="30">
        <f>SUM(K82:K82)</f>
        <v>0</v>
      </c>
      <c r="L83" s="30">
        <f>SUM(L82:L82)</f>
        <v>0</v>
      </c>
      <c r="M83" s="30">
        <f>SUM(M82:M82)</f>
        <v>0</v>
      </c>
      <c r="N83" s="30"/>
      <c r="O83" s="30"/>
      <c r="P83" s="30">
        <f>SUM(P82:P82)</f>
        <v>0</v>
      </c>
      <c r="Q83" s="30">
        <f>SUM(Q82:Q82)</f>
        <v>0</v>
      </c>
      <c r="R83" s="30">
        <f>SUM(R82:R82)</f>
        <v>0</v>
      </c>
      <c r="S83" s="30">
        <v>0</v>
      </c>
      <c r="T83" s="9"/>
    </row>
    <row r="84" spans="2:29" s="1" customFormat="1" x14ac:dyDescent="0.25">
      <c r="B84" s="140">
        <v>15</v>
      </c>
      <c r="C84" s="32" t="s">
        <v>43</v>
      </c>
      <c r="D84" s="23">
        <v>3229</v>
      </c>
      <c r="E84" s="67">
        <v>43889</v>
      </c>
      <c r="F84" s="92">
        <v>1852.76</v>
      </c>
      <c r="G84" s="26">
        <v>110</v>
      </c>
      <c r="H84" s="67">
        <v>43899</v>
      </c>
      <c r="I84" s="92">
        <v>1852.76</v>
      </c>
      <c r="J84" s="92"/>
      <c r="K84" s="92"/>
      <c r="L84" s="9"/>
      <c r="M84" s="92"/>
      <c r="N84" s="92"/>
      <c r="O84" s="92">
        <v>1852.76</v>
      </c>
      <c r="P84" s="92"/>
      <c r="Q84" s="92"/>
      <c r="R84" s="92">
        <v>0</v>
      </c>
      <c r="S84" s="92">
        <v>1852.76</v>
      </c>
      <c r="T84" s="9"/>
    </row>
    <row r="85" spans="2:29" s="1" customFormat="1" x14ac:dyDescent="0.25">
      <c r="B85" s="141"/>
      <c r="C85" s="32" t="s">
        <v>6</v>
      </c>
      <c r="D85" s="23"/>
      <c r="E85" s="95"/>
      <c r="F85" s="30">
        <f>SUM(F84:F84)</f>
        <v>1852.76</v>
      </c>
      <c r="G85" s="31"/>
      <c r="H85" s="30"/>
      <c r="I85" s="30">
        <f>SUM(I84:I84)</f>
        <v>1852.76</v>
      </c>
      <c r="J85" s="30"/>
      <c r="K85" s="30">
        <f>SUM(K84:K84)</f>
        <v>0</v>
      </c>
      <c r="L85" s="30">
        <f t="shared" ref="L85:O85" si="16">SUM(L84:L84)</f>
        <v>0</v>
      </c>
      <c r="M85" s="30">
        <f t="shared" si="16"/>
        <v>0</v>
      </c>
      <c r="N85" s="30">
        <f t="shared" si="16"/>
        <v>0</v>
      </c>
      <c r="O85" s="30">
        <f t="shared" si="16"/>
        <v>1852.76</v>
      </c>
      <c r="P85" s="30">
        <f>SUM(P84:P84)</f>
        <v>0</v>
      </c>
      <c r="Q85" s="30">
        <f>SUM(Q84:Q84)</f>
        <v>0</v>
      </c>
      <c r="R85" s="30">
        <f>SUM(R84:R84)</f>
        <v>0</v>
      </c>
      <c r="S85" s="30">
        <f>SUM(S84:S84)</f>
        <v>1852.76</v>
      </c>
      <c r="T85" s="9"/>
    </row>
    <row r="86" spans="2:29" s="1" customFormat="1" ht="30" x14ac:dyDescent="0.25">
      <c r="B86" s="140">
        <v>16</v>
      </c>
      <c r="C86" s="122" t="s">
        <v>140</v>
      </c>
      <c r="D86" s="18">
        <v>153</v>
      </c>
      <c r="E86" s="67">
        <v>43888</v>
      </c>
      <c r="F86" s="92">
        <v>2500.6799999999998</v>
      </c>
      <c r="G86" s="94">
        <v>92</v>
      </c>
      <c r="H86" s="67">
        <v>43896</v>
      </c>
      <c r="I86" s="92">
        <v>2500.6799999999998</v>
      </c>
      <c r="J86" s="92"/>
      <c r="K86" s="92"/>
      <c r="L86" s="92"/>
      <c r="M86" s="92"/>
      <c r="N86" s="92"/>
      <c r="O86" s="92">
        <v>2500.6799999999998</v>
      </c>
      <c r="P86" s="92"/>
      <c r="Q86" s="92"/>
      <c r="R86" s="92">
        <v>0</v>
      </c>
      <c r="S86" s="92">
        <v>2500.6799999999998</v>
      </c>
      <c r="T86" s="9"/>
      <c r="U86" s="10">
        <v>1538.88</v>
      </c>
      <c r="V86" s="75" t="s">
        <v>101</v>
      </c>
      <c r="W86" s="75" t="s">
        <v>79</v>
      </c>
    </row>
    <row r="87" spans="2:29" s="1" customFormat="1" ht="15" hidden="1" customHeight="1" x14ac:dyDescent="0.25">
      <c r="B87" s="142"/>
      <c r="C87" s="96"/>
      <c r="D87" s="18"/>
      <c r="E87" s="67"/>
      <c r="F87" s="92"/>
      <c r="G87" s="94"/>
      <c r="H87" s="67"/>
      <c r="I87" s="92"/>
      <c r="J87" s="92"/>
      <c r="K87" s="92"/>
      <c r="L87" s="92"/>
      <c r="M87" s="92"/>
      <c r="N87" s="92"/>
      <c r="O87" s="92"/>
      <c r="P87" s="92"/>
      <c r="Q87" s="92"/>
      <c r="R87" s="20">
        <f t="shared" ref="R87" si="17">F87-P87-S87</f>
        <v>0</v>
      </c>
      <c r="S87" s="92">
        <v>0</v>
      </c>
      <c r="T87" s="9"/>
      <c r="U87" s="10">
        <v>70.53</v>
      </c>
      <c r="V87" s="75" t="s">
        <v>100</v>
      </c>
      <c r="W87" s="75" t="s">
        <v>79</v>
      </c>
    </row>
    <row r="88" spans="2:29" s="1" customFormat="1" x14ac:dyDescent="0.25">
      <c r="B88" s="141"/>
      <c r="C88" s="32" t="s">
        <v>6</v>
      </c>
      <c r="D88" s="23"/>
      <c r="E88" s="95"/>
      <c r="F88" s="30">
        <f>SUM(F86:F87)</f>
        <v>2500.6799999999998</v>
      </c>
      <c r="G88" s="31"/>
      <c r="H88" s="30"/>
      <c r="I88" s="30">
        <f t="shared" ref="I88:S88" si="18">SUM(I86:I87)</f>
        <v>2500.6799999999998</v>
      </c>
      <c r="J88" s="30"/>
      <c r="K88" s="30">
        <f t="shared" si="18"/>
        <v>0</v>
      </c>
      <c r="L88" s="30">
        <f t="shared" si="18"/>
        <v>0</v>
      </c>
      <c r="M88" s="30">
        <f t="shared" si="18"/>
        <v>0</v>
      </c>
      <c r="N88" s="30">
        <f t="shared" si="18"/>
        <v>0</v>
      </c>
      <c r="O88" s="30">
        <f t="shared" si="18"/>
        <v>2500.6799999999998</v>
      </c>
      <c r="P88" s="30">
        <f t="shared" si="18"/>
        <v>0</v>
      </c>
      <c r="Q88" s="30">
        <f t="shared" si="18"/>
        <v>0</v>
      </c>
      <c r="R88" s="30">
        <f t="shared" si="18"/>
        <v>0</v>
      </c>
      <c r="S88" s="30">
        <f t="shared" si="18"/>
        <v>2500.6799999999998</v>
      </c>
      <c r="T88" s="9"/>
    </row>
    <row r="89" spans="2:29" s="1" customFormat="1" x14ac:dyDescent="0.25">
      <c r="B89" s="126">
        <v>17</v>
      </c>
      <c r="C89" s="32" t="s">
        <v>31</v>
      </c>
      <c r="D89" s="66" t="s">
        <v>124</v>
      </c>
      <c r="E89" s="67">
        <v>43889</v>
      </c>
      <c r="F89" s="69">
        <v>15306.13</v>
      </c>
      <c r="G89" s="94">
        <v>98</v>
      </c>
      <c r="H89" s="67">
        <v>43896</v>
      </c>
      <c r="I89" s="69">
        <v>15306.13</v>
      </c>
      <c r="J89" s="92"/>
      <c r="K89" s="92"/>
      <c r="L89" s="92"/>
      <c r="M89" s="92"/>
      <c r="N89" s="92"/>
      <c r="O89" s="69">
        <v>15306.13</v>
      </c>
      <c r="P89" s="92"/>
      <c r="Q89" s="92"/>
      <c r="R89" s="69">
        <v>0</v>
      </c>
      <c r="S89" s="69">
        <v>15306.13</v>
      </c>
      <c r="T89" s="9"/>
      <c r="U89" s="10">
        <v>3025.05</v>
      </c>
      <c r="V89" s="75" t="s">
        <v>83</v>
      </c>
      <c r="W89" s="75" t="s">
        <v>78</v>
      </c>
    </row>
    <row r="90" spans="2:29" s="1" customFormat="1" x14ac:dyDescent="0.25">
      <c r="B90" s="126"/>
      <c r="C90" s="32" t="s">
        <v>6</v>
      </c>
      <c r="D90" s="23"/>
      <c r="E90" s="95"/>
      <c r="F90" s="30">
        <f>SUM(F89:F89)</f>
        <v>15306.13</v>
      </c>
      <c r="G90" s="31"/>
      <c r="H90" s="30"/>
      <c r="I90" s="30">
        <f>SUM(I89:I89)</f>
        <v>15306.13</v>
      </c>
      <c r="J90" s="30"/>
      <c r="K90" s="30">
        <f>SUM(K89:K89)</f>
        <v>0</v>
      </c>
      <c r="L90" s="30">
        <f t="shared" ref="L90:O90" si="19">SUM(L89:L89)</f>
        <v>0</v>
      </c>
      <c r="M90" s="30">
        <f t="shared" si="19"/>
        <v>0</v>
      </c>
      <c r="N90" s="30">
        <f t="shared" si="19"/>
        <v>0</v>
      </c>
      <c r="O90" s="30">
        <f t="shared" si="19"/>
        <v>15306.13</v>
      </c>
      <c r="P90" s="30">
        <f>SUM(P89:P89)</f>
        <v>0</v>
      </c>
      <c r="Q90" s="30">
        <f>SUM(Q89:Q89)</f>
        <v>0</v>
      </c>
      <c r="R90" s="30">
        <f>SUM(R89:R89)</f>
        <v>0</v>
      </c>
      <c r="S90" s="30">
        <f>SUM(S89:S89)</f>
        <v>15306.13</v>
      </c>
      <c r="T90" s="9"/>
    </row>
    <row r="91" spans="2:29" s="1" customFormat="1" x14ac:dyDescent="0.25">
      <c r="B91" s="126">
        <v>18</v>
      </c>
      <c r="C91" s="32" t="s">
        <v>57</v>
      </c>
      <c r="D91" s="23">
        <v>1630</v>
      </c>
      <c r="E91" s="67">
        <v>43889</v>
      </c>
      <c r="F91" s="92">
        <v>314.06</v>
      </c>
      <c r="G91" s="94">
        <v>106</v>
      </c>
      <c r="H91" s="67">
        <v>43899</v>
      </c>
      <c r="I91" s="92">
        <v>314.06</v>
      </c>
      <c r="J91" s="92"/>
      <c r="K91" s="92"/>
      <c r="L91" s="92"/>
      <c r="M91" s="92"/>
      <c r="N91" s="92"/>
      <c r="O91" s="92">
        <v>314.06</v>
      </c>
      <c r="P91" s="92"/>
      <c r="Q91" s="92"/>
      <c r="R91" s="92">
        <v>0</v>
      </c>
      <c r="S91" s="92">
        <v>314.06</v>
      </c>
      <c r="T91" s="9"/>
      <c r="U91" s="10">
        <v>628.12</v>
      </c>
      <c r="V91" s="75" t="s">
        <v>92</v>
      </c>
      <c r="W91" s="75" t="s">
        <v>79</v>
      </c>
    </row>
    <row r="92" spans="2:29" s="1" customFormat="1" x14ac:dyDescent="0.25">
      <c r="B92" s="126"/>
      <c r="C92" s="32" t="s">
        <v>6</v>
      </c>
      <c r="D92" s="23"/>
      <c r="E92" s="95"/>
      <c r="F92" s="30">
        <f>SUM(F91:F91)</f>
        <v>314.06</v>
      </c>
      <c r="G92" s="30"/>
      <c r="H92" s="30"/>
      <c r="I92" s="30">
        <f>SUM(I91:I91)</f>
        <v>314.06</v>
      </c>
      <c r="J92" s="30"/>
      <c r="K92" s="30">
        <f>SUM(K91:K91)</f>
        <v>0</v>
      </c>
      <c r="L92" s="30">
        <f t="shared" ref="L92:O92" si="20">SUM(L91:L91)</f>
        <v>0</v>
      </c>
      <c r="M92" s="30">
        <f t="shared" si="20"/>
        <v>0</v>
      </c>
      <c r="N92" s="30">
        <f t="shared" si="20"/>
        <v>0</v>
      </c>
      <c r="O92" s="30">
        <f t="shared" si="20"/>
        <v>314.06</v>
      </c>
      <c r="P92" s="30">
        <f>SUM(P91:P91)</f>
        <v>0</v>
      </c>
      <c r="Q92" s="30">
        <f>SUM(Q91:Q91)</f>
        <v>0</v>
      </c>
      <c r="R92" s="30">
        <f>SUM(R91:R91)</f>
        <v>0</v>
      </c>
      <c r="S92" s="30">
        <f>SUM(S91:S91)</f>
        <v>314.06</v>
      </c>
      <c r="T92" s="9"/>
    </row>
    <row r="93" spans="2:29" s="1" customFormat="1" x14ac:dyDescent="0.25">
      <c r="B93" s="126">
        <v>19</v>
      </c>
      <c r="C93" s="32" t="s">
        <v>35</v>
      </c>
      <c r="D93" s="23">
        <v>23422</v>
      </c>
      <c r="E93" s="67">
        <v>43889</v>
      </c>
      <c r="F93" s="92">
        <v>263.5</v>
      </c>
      <c r="G93" s="94">
        <v>90</v>
      </c>
      <c r="H93" s="67">
        <v>43896</v>
      </c>
      <c r="I93" s="92">
        <v>263.5</v>
      </c>
      <c r="J93" s="92"/>
      <c r="K93" s="92"/>
      <c r="L93" s="92"/>
      <c r="M93" s="92"/>
      <c r="N93" s="92"/>
      <c r="O93" s="92">
        <v>263.5</v>
      </c>
      <c r="P93" s="92"/>
      <c r="Q93" s="92"/>
      <c r="R93" s="92">
        <v>0</v>
      </c>
      <c r="S93" s="92">
        <v>263.5</v>
      </c>
      <c r="T93" s="9"/>
      <c r="U93" s="10">
        <v>263.5</v>
      </c>
      <c r="V93" s="79">
        <v>23415</v>
      </c>
      <c r="W93" s="75" t="s">
        <v>78</v>
      </c>
    </row>
    <row r="94" spans="2:29" s="1" customFormat="1" x14ac:dyDescent="0.25">
      <c r="B94" s="126"/>
      <c r="C94" s="32" t="s">
        <v>6</v>
      </c>
      <c r="D94" s="23"/>
      <c r="E94" s="95"/>
      <c r="F94" s="30">
        <f>SUM(F93:F93)</f>
        <v>263.5</v>
      </c>
      <c r="G94" s="30"/>
      <c r="H94" s="30"/>
      <c r="I94" s="30">
        <f>SUM(I93:I93)</f>
        <v>263.5</v>
      </c>
      <c r="J94" s="30"/>
      <c r="K94" s="30">
        <f>SUM(K93:K93)</f>
        <v>0</v>
      </c>
      <c r="L94" s="30">
        <f t="shared" ref="L94:O94" si="21">SUM(L93:L93)</f>
        <v>0</v>
      </c>
      <c r="M94" s="30">
        <f t="shared" si="21"/>
        <v>0</v>
      </c>
      <c r="N94" s="30">
        <f t="shared" si="21"/>
        <v>0</v>
      </c>
      <c r="O94" s="30">
        <f t="shared" si="21"/>
        <v>263.5</v>
      </c>
      <c r="P94" s="30">
        <f>SUM(P93:P93)</f>
        <v>0</v>
      </c>
      <c r="Q94" s="30">
        <f>SUM(Q93:Q93)</f>
        <v>0</v>
      </c>
      <c r="R94" s="30">
        <f>SUM(R93:R93)</f>
        <v>0</v>
      </c>
      <c r="S94" s="30">
        <f>SUM(S93:S93)</f>
        <v>263.5</v>
      </c>
      <c r="T94" s="9"/>
      <c r="AC94" s="1">
        <v>0</v>
      </c>
    </row>
    <row r="95" spans="2:29" s="1" customFormat="1" ht="18" customHeight="1" x14ac:dyDescent="0.25">
      <c r="B95" s="126">
        <v>20</v>
      </c>
      <c r="C95" s="32" t="s">
        <v>50</v>
      </c>
      <c r="D95" s="23">
        <v>14000167</v>
      </c>
      <c r="E95" s="67">
        <v>43889</v>
      </c>
      <c r="F95" s="92">
        <v>717.6</v>
      </c>
      <c r="G95" s="94">
        <v>113</v>
      </c>
      <c r="H95" s="67">
        <v>43899</v>
      </c>
      <c r="I95" s="92">
        <v>717.6</v>
      </c>
      <c r="J95" s="92"/>
      <c r="K95" s="92"/>
      <c r="L95" s="92"/>
      <c r="M95" s="30"/>
      <c r="N95" s="30"/>
      <c r="O95" s="92">
        <v>717.6</v>
      </c>
      <c r="P95" s="30"/>
      <c r="Q95" s="30"/>
      <c r="R95" s="92">
        <v>0</v>
      </c>
      <c r="S95" s="92">
        <v>717.6</v>
      </c>
      <c r="T95" s="9"/>
      <c r="U95" s="10">
        <v>326.29000000000002</v>
      </c>
      <c r="V95" s="75" t="s">
        <v>109</v>
      </c>
      <c r="W95" s="75" t="s">
        <v>108</v>
      </c>
    </row>
    <row r="96" spans="2:29" s="1" customFormat="1" x14ac:dyDescent="0.25">
      <c r="B96" s="126"/>
      <c r="C96" s="32" t="s">
        <v>6</v>
      </c>
      <c r="D96" s="23"/>
      <c r="E96" s="95"/>
      <c r="F96" s="30">
        <f>SUM(F95:F95)</f>
        <v>717.6</v>
      </c>
      <c r="G96" s="31"/>
      <c r="H96" s="30"/>
      <c r="I96" s="30">
        <f>SUM(I95:I95)</f>
        <v>717.6</v>
      </c>
      <c r="J96" s="30">
        <f>SUM(J95:J95)</f>
        <v>0</v>
      </c>
      <c r="K96" s="30">
        <f>SUM(K95:K95)</f>
        <v>0</v>
      </c>
      <c r="L96" s="30">
        <f t="shared" ref="L96:O96" si="22">SUM(L95:L95)</f>
        <v>0</v>
      </c>
      <c r="M96" s="30">
        <f t="shared" si="22"/>
        <v>0</v>
      </c>
      <c r="N96" s="30">
        <f t="shared" si="22"/>
        <v>0</v>
      </c>
      <c r="O96" s="30">
        <f t="shared" si="22"/>
        <v>717.6</v>
      </c>
      <c r="P96" s="30">
        <f>SUM(P95:P95)</f>
        <v>0</v>
      </c>
      <c r="Q96" s="30"/>
      <c r="R96" s="30">
        <f>SUM(R95:R95)</f>
        <v>0</v>
      </c>
      <c r="S96" s="30">
        <f>SUM(S95:S95)</f>
        <v>717.6</v>
      </c>
      <c r="T96" s="9"/>
    </row>
    <row r="97" spans="2:23" s="1" customFormat="1" x14ac:dyDescent="0.25">
      <c r="B97" s="126">
        <v>21</v>
      </c>
      <c r="C97" s="144" t="s">
        <v>36</v>
      </c>
      <c r="D97" s="23">
        <v>11911</v>
      </c>
      <c r="E97" s="67">
        <v>43889</v>
      </c>
      <c r="F97" s="92">
        <v>275.38</v>
      </c>
      <c r="G97" s="94">
        <v>103</v>
      </c>
      <c r="H97" s="67">
        <v>43899</v>
      </c>
      <c r="I97" s="92">
        <v>275.38</v>
      </c>
      <c r="J97" s="92"/>
      <c r="K97" s="92"/>
      <c r="L97" s="92"/>
      <c r="M97" s="30"/>
      <c r="N97" s="30"/>
      <c r="O97" s="92">
        <v>275.38</v>
      </c>
      <c r="P97" s="30"/>
      <c r="Q97" s="30"/>
      <c r="R97" s="92">
        <v>0</v>
      </c>
      <c r="S97" s="92">
        <v>275.38</v>
      </c>
      <c r="T97" s="9"/>
      <c r="U97" s="10">
        <v>243.07</v>
      </c>
      <c r="V97" s="75" t="s">
        <v>110</v>
      </c>
      <c r="W97" s="75" t="s">
        <v>78</v>
      </c>
    </row>
    <row r="98" spans="2:23" s="1" customFormat="1" x14ac:dyDescent="0.25">
      <c r="B98" s="126"/>
      <c r="C98" s="145"/>
      <c r="D98" s="23">
        <v>11910</v>
      </c>
      <c r="E98" s="67">
        <v>43889</v>
      </c>
      <c r="F98" s="92">
        <v>243.07</v>
      </c>
      <c r="G98" s="94">
        <v>102</v>
      </c>
      <c r="H98" s="67">
        <v>43899</v>
      </c>
      <c r="I98" s="92">
        <v>243.07</v>
      </c>
      <c r="J98" s="92"/>
      <c r="K98" s="92"/>
      <c r="L98" s="92"/>
      <c r="M98" s="30"/>
      <c r="N98" s="30"/>
      <c r="O98" s="92">
        <v>243.07</v>
      </c>
      <c r="P98" s="30"/>
      <c r="Q98" s="30"/>
      <c r="R98" s="92">
        <v>0</v>
      </c>
      <c r="S98" s="92">
        <v>243.07</v>
      </c>
      <c r="T98" s="9"/>
      <c r="U98" s="11"/>
      <c r="V98" s="77"/>
      <c r="W98" s="77"/>
    </row>
    <row r="99" spans="2:23" s="1" customFormat="1" x14ac:dyDescent="0.25">
      <c r="B99" s="126"/>
      <c r="C99" s="32" t="s">
        <v>6</v>
      </c>
      <c r="D99" s="23"/>
      <c r="E99" s="95"/>
      <c r="F99" s="30">
        <f>SUM(F97:F98)</f>
        <v>518.45000000000005</v>
      </c>
      <c r="G99" s="30"/>
      <c r="H99" s="30"/>
      <c r="I99" s="30">
        <f>SUM(I97:I98)</f>
        <v>518.45000000000005</v>
      </c>
      <c r="J99" s="30"/>
      <c r="K99" s="30">
        <f t="shared" ref="K99:S99" si="23">SUM(K97:K98)</f>
        <v>0</v>
      </c>
      <c r="L99" s="30">
        <f t="shared" si="23"/>
        <v>0</v>
      </c>
      <c r="M99" s="30">
        <f t="shared" si="23"/>
        <v>0</v>
      </c>
      <c r="N99" s="30">
        <f t="shared" si="23"/>
        <v>0</v>
      </c>
      <c r="O99" s="30">
        <f t="shared" si="23"/>
        <v>518.45000000000005</v>
      </c>
      <c r="P99" s="30">
        <f t="shared" si="23"/>
        <v>0</v>
      </c>
      <c r="Q99" s="30">
        <f t="shared" si="23"/>
        <v>0</v>
      </c>
      <c r="R99" s="30">
        <f t="shared" si="23"/>
        <v>0</v>
      </c>
      <c r="S99" s="30">
        <f t="shared" si="23"/>
        <v>518.45000000000005</v>
      </c>
      <c r="T99" s="9"/>
    </row>
    <row r="100" spans="2:23" s="1" customFormat="1" ht="30" x14ac:dyDescent="0.25">
      <c r="B100" s="140">
        <v>22</v>
      </c>
      <c r="C100" s="111" t="s">
        <v>52</v>
      </c>
      <c r="D100" s="23">
        <v>359</v>
      </c>
      <c r="E100" s="67">
        <v>43889</v>
      </c>
      <c r="F100" s="74">
        <v>6166.13</v>
      </c>
      <c r="G100" s="94">
        <v>100</v>
      </c>
      <c r="H100" s="67">
        <v>43896</v>
      </c>
      <c r="I100" s="74">
        <v>6166.13</v>
      </c>
      <c r="J100" s="74"/>
      <c r="K100" s="9"/>
      <c r="L100" s="74"/>
      <c r="M100" s="30"/>
      <c r="N100" s="30"/>
      <c r="O100" s="74">
        <v>6166.13</v>
      </c>
      <c r="P100" s="30"/>
      <c r="Q100" s="30"/>
      <c r="R100" s="74">
        <v>0</v>
      </c>
      <c r="S100" s="74">
        <v>6166.13</v>
      </c>
      <c r="T100" s="9"/>
      <c r="U100" s="10">
        <v>7993.66</v>
      </c>
      <c r="V100" s="75" t="s">
        <v>118</v>
      </c>
      <c r="W100" s="75" t="s">
        <v>78</v>
      </c>
    </row>
    <row r="101" spans="2:23" s="1" customFormat="1" hidden="1" x14ac:dyDescent="0.25">
      <c r="B101" s="142"/>
      <c r="C101" s="111"/>
      <c r="D101" s="23"/>
      <c r="E101" s="67"/>
      <c r="F101" s="74"/>
      <c r="G101" s="68"/>
      <c r="H101" s="74"/>
      <c r="I101" s="74"/>
      <c r="J101" s="74"/>
      <c r="K101" s="30"/>
      <c r="L101" s="74"/>
      <c r="M101" s="30"/>
      <c r="N101" s="30"/>
      <c r="O101" s="30"/>
      <c r="P101" s="30"/>
      <c r="Q101" s="30"/>
      <c r="R101" s="20">
        <f t="shared" ref="R101" si="24">F101-P101-S101</f>
        <v>0</v>
      </c>
      <c r="S101" s="74"/>
      <c r="T101" s="9"/>
    </row>
    <row r="102" spans="2:23" s="1" customFormat="1" x14ac:dyDescent="0.25">
      <c r="B102" s="141"/>
      <c r="C102" s="32" t="s">
        <v>6</v>
      </c>
      <c r="D102" s="23"/>
      <c r="E102" s="95"/>
      <c r="F102" s="30">
        <f t="shared" ref="F102:Q102" si="25">SUM(F100:F101)</f>
        <v>6166.13</v>
      </c>
      <c r="G102" s="31"/>
      <c r="H102" s="30"/>
      <c r="I102" s="30">
        <f t="shared" si="25"/>
        <v>6166.13</v>
      </c>
      <c r="J102" s="30">
        <f t="shared" si="25"/>
        <v>0</v>
      </c>
      <c r="K102" s="30">
        <f t="shared" si="25"/>
        <v>0</v>
      </c>
      <c r="L102" s="30">
        <f t="shared" si="25"/>
        <v>0</v>
      </c>
      <c r="M102" s="30">
        <f t="shared" si="25"/>
        <v>0</v>
      </c>
      <c r="N102" s="30">
        <f t="shared" si="25"/>
        <v>0</v>
      </c>
      <c r="O102" s="30">
        <f t="shared" si="25"/>
        <v>6166.13</v>
      </c>
      <c r="P102" s="30">
        <f t="shared" si="25"/>
        <v>0</v>
      </c>
      <c r="Q102" s="30">
        <f t="shared" si="25"/>
        <v>0</v>
      </c>
      <c r="R102" s="30">
        <f>SUM(R100:R101)</f>
        <v>0</v>
      </c>
      <c r="S102" s="30">
        <f>SUM(S100:S101)</f>
        <v>6166.13</v>
      </c>
      <c r="T102" s="9"/>
    </row>
    <row r="103" spans="2:23" s="1" customFormat="1" ht="24.75" customHeight="1" x14ac:dyDescent="0.25">
      <c r="B103" s="140">
        <v>23</v>
      </c>
      <c r="C103" s="111" t="s">
        <v>48</v>
      </c>
      <c r="D103" s="23">
        <v>529</v>
      </c>
      <c r="E103" s="67">
        <v>43890</v>
      </c>
      <c r="F103" s="92">
        <v>1056.1600000000001</v>
      </c>
      <c r="G103" s="94">
        <v>99</v>
      </c>
      <c r="H103" s="67">
        <v>43896</v>
      </c>
      <c r="I103" s="92">
        <v>1056.1600000000001</v>
      </c>
      <c r="J103" s="92"/>
      <c r="K103" s="92"/>
      <c r="L103" s="92"/>
      <c r="M103" s="30"/>
      <c r="N103" s="30"/>
      <c r="O103" s="92">
        <v>1056.1600000000001</v>
      </c>
      <c r="P103" s="30"/>
      <c r="Q103" s="30"/>
      <c r="R103" s="92">
        <v>0</v>
      </c>
      <c r="S103" s="92">
        <v>1056.1600000000001</v>
      </c>
      <c r="T103" s="9"/>
      <c r="U103" s="10">
        <v>1056.1600000000001</v>
      </c>
      <c r="V103" s="75" t="s">
        <v>116</v>
      </c>
      <c r="W103" s="75" t="s">
        <v>79</v>
      </c>
    </row>
    <row r="104" spans="2:23" s="1" customFormat="1" x14ac:dyDescent="0.25">
      <c r="B104" s="141"/>
      <c r="C104" s="32" t="s">
        <v>6</v>
      </c>
      <c r="D104" s="23"/>
      <c r="E104" s="95"/>
      <c r="F104" s="30">
        <f>SUM(F103:F103)</f>
        <v>1056.1600000000001</v>
      </c>
      <c r="G104" s="31"/>
      <c r="H104" s="30"/>
      <c r="I104" s="30">
        <f>SUM(I103:I103)</f>
        <v>1056.1600000000001</v>
      </c>
      <c r="J104" s="30"/>
      <c r="K104" s="30">
        <f>SUM(K103:K103)</f>
        <v>0</v>
      </c>
      <c r="L104" s="30">
        <f t="shared" ref="L104:O104" si="26">SUM(L103:L103)</f>
        <v>0</v>
      </c>
      <c r="M104" s="30">
        <f t="shared" si="26"/>
        <v>0</v>
      </c>
      <c r="N104" s="30">
        <f t="shared" si="26"/>
        <v>0</v>
      </c>
      <c r="O104" s="30">
        <f t="shared" si="26"/>
        <v>1056.1600000000001</v>
      </c>
      <c r="P104" s="30">
        <f>SUM(P103:P103)</f>
        <v>0</v>
      </c>
      <c r="Q104" s="30">
        <f>SUM(Q103:Q103)</f>
        <v>0</v>
      </c>
      <c r="R104" s="30">
        <f>SUM(R103:R103)</f>
        <v>0</v>
      </c>
      <c r="S104" s="30">
        <f>SUM(S103:S103)</f>
        <v>1056.1600000000001</v>
      </c>
      <c r="T104" s="30">
        <f>SUM(T103:T103)</f>
        <v>0</v>
      </c>
    </row>
    <row r="105" spans="2:23" s="1" customFormat="1" ht="30" x14ac:dyDescent="0.25">
      <c r="B105" s="140">
        <v>24</v>
      </c>
      <c r="C105" s="111" t="s">
        <v>49</v>
      </c>
      <c r="D105" s="23">
        <v>440</v>
      </c>
      <c r="E105" s="67">
        <v>43890</v>
      </c>
      <c r="F105" s="92">
        <v>3205.93</v>
      </c>
      <c r="G105" s="9">
        <v>91</v>
      </c>
      <c r="H105" s="67">
        <v>43896</v>
      </c>
      <c r="I105" s="92">
        <v>3205.93</v>
      </c>
      <c r="J105" s="92"/>
      <c r="K105" s="92"/>
      <c r="L105" s="92"/>
      <c r="M105" s="30"/>
      <c r="N105" s="30"/>
      <c r="O105" s="92">
        <v>3205.93</v>
      </c>
      <c r="P105" s="30"/>
      <c r="Q105" s="30"/>
      <c r="R105" s="92">
        <v>0</v>
      </c>
      <c r="S105" s="92">
        <v>3205.93</v>
      </c>
      <c r="T105" s="9"/>
    </row>
    <row r="106" spans="2:23" s="1" customFormat="1" hidden="1" x14ac:dyDescent="0.25">
      <c r="B106" s="142"/>
      <c r="C106" s="111"/>
      <c r="D106" s="23"/>
      <c r="E106" s="95"/>
      <c r="F106" s="30"/>
      <c r="G106" s="31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20">
        <f>I106-P106-S106</f>
        <v>0</v>
      </c>
      <c r="S106" s="30"/>
      <c r="T106" s="9"/>
    </row>
    <row r="107" spans="2:23" s="1" customFormat="1" x14ac:dyDescent="0.25">
      <c r="B107" s="141"/>
      <c r="C107" s="32" t="s">
        <v>6</v>
      </c>
      <c r="D107" s="23"/>
      <c r="E107" s="41"/>
      <c r="F107" s="42">
        <f t="shared" ref="F107:R107" si="27">SUM(F105:F106)</f>
        <v>3205.93</v>
      </c>
      <c r="G107" s="43"/>
      <c r="H107" s="42"/>
      <c r="I107" s="42">
        <f t="shared" si="27"/>
        <v>3205.93</v>
      </c>
      <c r="J107" s="42"/>
      <c r="K107" s="42">
        <f t="shared" si="27"/>
        <v>0</v>
      </c>
      <c r="L107" s="42">
        <f t="shared" si="27"/>
        <v>0</v>
      </c>
      <c r="M107" s="42">
        <f t="shared" si="27"/>
        <v>0</v>
      </c>
      <c r="N107" s="42">
        <f t="shared" si="27"/>
        <v>0</v>
      </c>
      <c r="O107" s="42">
        <f t="shared" si="27"/>
        <v>3205.93</v>
      </c>
      <c r="P107" s="42">
        <f t="shared" si="27"/>
        <v>0</v>
      </c>
      <c r="Q107" s="42">
        <f t="shared" si="27"/>
        <v>0</v>
      </c>
      <c r="R107" s="42">
        <f t="shared" si="27"/>
        <v>0</v>
      </c>
      <c r="S107" s="44">
        <f>SUM(S105:S106)</f>
        <v>3205.93</v>
      </c>
      <c r="T107" s="9"/>
    </row>
    <row r="108" spans="2:23" s="1" customFormat="1" x14ac:dyDescent="0.25">
      <c r="B108" s="140">
        <v>25</v>
      </c>
      <c r="C108" s="32" t="s">
        <v>76</v>
      </c>
      <c r="D108" s="66" t="s">
        <v>127</v>
      </c>
      <c r="E108" s="67">
        <v>43889</v>
      </c>
      <c r="F108" s="23">
        <v>8598.9699999999993</v>
      </c>
      <c r="G108" s="26">
        <v>87</v>
      </c>
      <c r="H108" s="67">
        <v>43896</v>
      </c>
      <c r="I108" s="23">
        <v>8598.9699999999993</v>
      </c>
      <c r="J108" s="23"/>
      <c r="K108" s="23"/>
      <c r="L108" s="23"/>
      <c r="M108" s="23"/>
      <c r="N108" s="23"/>
      <c r="O108" s="23">
        <v>8598.9699999999993</v>
      </c>
      <c r="P108" s="23"/>
      <c r="Q108" s="23"/>
      <c r="R108" s="23">
        <v>0</v>
      </c>
      <c r="S108" s="23">
        <v>8598.9699999999993</v>
      </c>
      <c r="T108" s="9"/>
      <c r="U108" s="10">
        <v>5489.65</v>
      </c>
      <c r="V108" s="75" t="s">
        <v>77</v>
      </c>
      <c r="W108" s="75" t="s">
        <v>78</v>
      </c>
    </row>
    <row r="109" spans="2:23" s="1" customFormat="1" x14ac:dyDescent="0.25">
      <c r="B109" s="141"/>
      <c r="C109" s="32" t="s">
        <v>6</v>
      </c>
      <c r="D109" s="23"/>
      <c r="E109" s="41"/>
      <c r="F109" s="44">
        <f>SUM(F108:F108)</f>
        <v>8598.9699999999993</v>
      </c>
      <c r="G109" s="43"/>
      <c r="H109" s="44"/>
      <c r="I109" s="44">
        <f t="shared" ref="I109:S109" si="28">SUM(I108:I108)</f>
        <v>8598.9699999999993</v>
      </c>
      <c r="J109" s="44">
        <f t="shared" si="28"/>
        <v>0</v>
      </c>
      <c r="K109" s="44">
        <f t="shared" si="28"/>
        <v>0</v>
      </c>
      <c r="L109" s="44">
        <f t="shared" si="28"/>
        <v>0</v>
      </c>
      <c r="M109" s="44">
        <f t="shared" si="28"/>
        <v>0</v>
      </c>
      <c r="N109" s="44">
        <f t="shared" si="28"/>
        <v>0</v>
      </c>
      <c r="O109" s="44">
        <f t="shared" si="28"/>
        <v>8598.9699999999993</v>
      </c>
      <c r="P109" s="44">
        <f t="shared" si="28"/>
        <v>0</v>
      </c>
      <c r="Q109" s="44">
        <f t="shared" si="28"/>
        <v>0</v>
      </c>
      <c r="R109" s="44">
        <f t="shared" si="28"/>
        <v>0</v>
      </c>
      <c r="S109" s="44">
        <f t="shared" si="28"/>
        <v>8598.9699999999993</v>
      </c>
      <c r="T109" s="9"/>
    </row>
    <row r="110" spans="2:23" s="1" customFormat="1" ht="15" customHeight="1" x14ac:dyDescent="0.25">
      <c r="B110" s="140">
        <v>24</v>
      </c>
      <c r="C110" s="123" t="s">
        <v>141</v>
      </c>
      <c r="D110" s="66" t="s">
        <v>130</v>
      </c>
      <c r="E110" s="67">
        <v>43889</v>
      </c>
      <c r="F110" s="20">
        <v>402.53</v>
      </c>
      <c r="G110" s="26">
        <v>73</v>
      </c>
      <c r="H110" s="67">
        <v>43894</v>
      </c>
      <c r="I110" s="20">
        <v>402.53</v>
      </c>
      <c r="J110" s="20"/>
      <c r="K110" s="20"/>
      <c r="L110" s="20"/>
      <c r="M110" s="20"/>
      <c r="N110" s="20"/>
      <c r="O110" s="20">
        <v>402.53</v>
      </c>
      <c r="P110" s="20"/>
      <c r="Q110" s="20"/>
      <c r="R110" s="20">
        <v>402.53</v>
      </c>
      <c r="S110" s="20"/>
      <c r="T110" s="9"/>
      <c r="U110" s="10">
        <v>3685.65</v>
      </c>
      <c r="V110" s="75" t="s">
        <v>117</v>
      </c>
      <c r="W110" s="75" t="s">
        <v>78</v>
      </c>
    </row>
    <row r="111" spans="2:23" s="1" customFormat="1" ht="15" hidden="1" customHeight="1" x14ac:dyDescent="0.25">
      <c r="B111" s="142"/>
      <c r="C111" s="111" t="s">
        <v>34</v>
      </c>
      <c r="D111" s="23"/>
      <c r="E111" s="41"/>
      <c r="F111" s="20"/>
      <c r="G111" s="33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>
        <f>F111-P111-S111</f>
        <v>0</v>
      </c>
      <c r="S111" s="20"/>
      <c r="T111" s="9"/>
    </row>
    <row r="112" spans="2:23" s="1" customFormat="1" ht="15" customHeight="1" x14ac:dyDescent="0.25">
      <c r="B112" s="141"/>
      <c r="C112" s="32" t="s">
        <v>6</v>
      </c>
      <c r="D112" s="23"/>
      <c r="E112" s="41"/>
      <c r="F112" s="44">
        <f>SUM(F110:F111)</f>
        <v>402.53</v>
      </c>
      <c r="G112" s="43"/>
      <c r="H112" s="44"/>
      <c r="I112" s="44">
        <f t="shared" ref="I112:S112" si="29">SUM(I110:I111)</f>
        <v>402.53</v>
      </c>
      <c r="J112" s="44">
        <f t="shared" si="29"/>
        <v>0</v>
      </c>
      <c r="K112" s="44"/>
      <c r="L112" s="44">
        <f t="shared" si="29"/>
        <v>0</v>
      </c>
      <c r="M112" s="44">
        <f t="shared" si="29"/>
        <v>0</v>
      </c>
      <c r="N112" s="44"/>
      <c r="O112" s="44">
        <f>O110+O111</f>
        <v>402.53</v>
      </c>
      <c r="P112" s="44">
        <f t="shared" si="29"/>
        <v>0</v>
      </c>
      <c r="Q112" s="44">
        <f t="shared" si="29"/>
        <v>0</v>
      </c>
      <c r="R112" s="44">
        <f t="shared" si="29"/>
        <v>402.53</v>
      </c>
      <c r="S112" s="44">
        <f t="shared" si="29"/>
        <v>0</v>
      </c>
      <c r="T112" s="9"/>
    </row>
    <row r="113" spans="2:23" s="1" customFormat="1" ht="27" customHeight="1" x14ac:dyDescent="0.25">
      <c r="B113" s="140">
        <v>25</v>
      </c>
      <c r="C113" s="111" t="s">
        <v>142</v>
      </c>
      <c r="D113" s="23">
        <v>11282</v>
      </c>
      <c r="E113" s="67">
        <v>43890</v>
      </c>
      <c r="F113" s="20">
        <v>564.25</v>
      </c>
      <c r="G113" s="94">
        <v>97</v>
      </c>
      <c r="H113" s="67">
        <v>43896</v>
      </c>
      <c r="I113" s="20">
        <v>564.25</v>
      </c>
      <c r="J113" s="20"/>
      <c r="K113" s="20"/>
      <c r="L113" s="20"/>
      <c r="M113" s="20"/>
      <c r="N113" s="20"/>
      <c r="O113" s="20">
        <v>564.25</v>
      </c>
      <c r="P113" s="20"/>
      <c r="Q113" s="20"/>
      <c r="R113" s="20"/>
      <c r="S113" s="20">
        <v>564.25</v>
      </c>
      <c r="T113" s="9"/>
      <c r="U113" s="10">
        <v>564.25</v>
      </c>
      <c r="V113" s="75" t="s">
        <v>84</v>
      </c>
      <c r="W113" s="75" t="s">
        <v>79</v>
      </c>
    </row>
    <row r="114" spans="2:23" s="1" customFormat="1" ht="15" hidden="1" customHeight="1" x14ac:dyDescent="0.25">
      <c r="B114" s="143"/>
      <c r="C114" s="32" t="s">
        <v>41</v>
      </c>
      <c r="D114" s="23"/>
      <c r="E114" s="41"/>
      <c r="F114" s="44"/>
      <c r="G114" s="43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20">
        <f>F114-P114-S114</f>
        <v>0</v>
      </c>
      <c r="S114" s="44"/>
      <c r="T114" s="9"/>
    </row>
    <row r="115" spans="2:23" s="1" customFormat="1" ht="15" customHeight="1" x14ac:dyDescent="0.25">
      <c r="B115" s="141"/>
      <c r="C115" s="32" t="s">
        <v>6</v>
      </c>
      <c r="D115" s="23"/>
      <c r="E115" s="41"/>
      <c r="F115" s="44">
        <f>SUM(F113:F114)</f>
        <v>564.25</v>
      </c>
      <c r="G115" s="43"/>
      <c r="H115" s="44"/>
      <c r="I115" s="44">
        <f t="shared" ref="I115:S115" si="30">SUM(I113:I114)</f>
        <v>564.25</v>
      </c>
      <c r="J115" s="44"/>
      <c r="K115" s="44">
        <f t="shared" si="30"/>
        <v>0</v>
      </c>
      <c r="L115" s="44">
        <f t="shared" si="30"/>
        <v>0</v>
      </c>
      <c r="M115" s="44">
        <f t="shared" si="30"/>
        <v>0</v>
      </c>
      <c r="N115" s="44">
        <f t="shared" si="30"/>
        <v>0</v>
      </c>
      <c r="O115" s="44">
        <f t="shared" si="30"/>
        <v>564.25</v>
      </c>
      <c r="P115" s="44">
        <f t="shared" si="30"/>
        <v>0</v>
      </c>
      <c r="Q115" s="44">
        <f t="shared" si="30"/>
        <v>0</v>
      </c>
      <c r="R115" s="44">
        <f t="shared" si="30"/>
        <v>0</v>
      </c>
      <c r="S115" s="44">
        <f t="shared" si="30"/>
        <v>564.25</v>
      </c>
      <c r="T115" s="9"/>
    </row>
    <row r="116" spans="2:23" s="1" customFormat="1" ht="15" customHeight="1" x14ac:dyDescent="0.25">
      <c r="B116" s="113">
        <v>26</v>
      </c>
      <c r="C116" s="144" t="s">
        <v>143</v>
      </c>
      <c r="D116" s="23">
        <v>2020019</v>
      </c>
      <c r="E116" s="124">
        <v>43888</v>
      </c>
      <c r="F116" s="20">
        <v>275.38</v>
      </c>
      <c r="G116" s="33">
        <v>118</v>
      </c>
      <c r="H116" s="24">
        <v>43906</v>
      </c>
      <c r="I116" s="20">
        <v>275.38</v>
      </c>
      <c r="J116" s="44"/>
      <c r="K116" s="44"/>
      <c r="L116" s="44"/>
      <c r="M116" s="44"/>
      <c r="N116" s="44"/>
      <c r="O116" s="20">
        <v>275.38</v>
      </c>
      <c r="P116" s="44"/>
      <c r="Q116" s="44"/>
      <c r="R116" s="20">
        <v>275.38</v>
      </c>
      <c r="S116" s="44"/>
      <c r="T116" s="9"/>
    </row>
    <row r="117" spans="2:23" s="1" customFormat="1" ht="15" hidden="1" customHeight="1" x14ac:dyDescent="0.25">
      <c r="B117" s="113">
        <v>26</v>
      </c>
      <c r="C117" s="145"/>
      <c r="D117" s="23"/>
      <c r="E117" s="41"/>
      <c r="F117" s="44"/>
      <c r="G117" s="43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9"/>
    </row>
    <row r="118" spans="2:23" s="1" customFormat="1" ht="15" customHeight="1" x14ac:dyDescent="0.25">
      <c r="B118" s="113"/>
      <c r="C118" s="112" t="s">
        <v>6</v>
      </c>
      <c r="D118" s="23"/>
      <c r="E118" s="41"/>
      <c r="F118" s="44">
        <v>275.38</v>
      </c>
      <c r="G118" s="43"/>
      <c r="H118" s="44"/>
      <c r="I118" s="44">
        <v>275.38</v>
      </c>
      <c r="J118" s="44"/>
      <c r="K118" s="44"/>
      <c r="L118" s="44"/>
      <c r="M118" s="44"/>
      <c r="N118" s="44"/>
      <c r="O118" s="44">
        <v>275.38</v>
      </c>
      <c r="P118" s="44"/>
      <c r="Q118" s="44"/>
      <c r="R118" s="44">
        <v>275.38</v>
      </c>
      <c r="S118" s="44"/>
      <c r="T118" s="9"/>
    </row>
    <row r="119" spans="2:23" s="1" customFormat="1" ht="15" customHeight="1" x14ac:dyDescent="0.25">
      <c r="B119" s="140">
        <v>27</v>
      </c>
      <c r="C119" s="144" t="s">
        <v>60</v>
      </c>
      <c r="D119" s="23">
        <v>3</v>
      </c>
      <c r="E119" s="67">
        <v>43861</v>
      </c>
      <c r="F119" s="71">
        <v>1008.35</v>
      </c>
      <c r="G119" s="9">
        <v>52</v>
      </c>
      <c r="H119" s="67">
        <v>43878</v>
      </c>
      <c r="I119" s="71">
        <v>1008.35</v>
      </c>
      <c r="J119" s="71">
        <v>1008.35</v>
      </c>
      <c r="K119" s="71"/>
      <c r="L119" s="44"/>
      <c r="M119" s="44"/>
      <c r="N119" s="44"/>
      <c r="O119" s="44"/>
      <c r="P119" s="44"/>
      <c r="Q119" s="44"/>
      <c r="R119" s="71">
        <v>1008.35</v>
      </c>
      <c r="S119" s="71"/>
      <c r="T119" s="9"/>
      <c r="U119" s="10">
        <v>1008.35</v>
      </c>
      <c r="V119" s="75" t="s">
        <v>81</v>
      </c>
      <c r="W119" s="75" t="s">
        <v>78</v>
      </c>
    </row>
    <row r="120" spans="2:23" s="1" customFormat="1" ht="15" customHeight="1" x14ac:dyDescent="0.25">
      <c r="B120" s="143"/>
      <c r="C120" s="145"/>
      <c r="D120" s="23">
        <v>4</v>
      </c>
      <c r="E120" s="67">
        <v>43890</v>
      </c>
      <c r="F120" s="71">
        <v>2016.7</v>
      </c>
      <c r="G120" s="9">
        <v>95</v>
      </c>
      <c r="H120" s="67">
        <v>43896</v>
      </c>
      <c r="I120" s="71">
        <v>2016.7</v>
      </c>
      <c r="J120" s="71"/>
      <c r="K120" s="71"/>
      <c r="L120" s="44"/>
      <c r="M120" s="44"/>
      <c r="N120" s="44"/>
      <c r="O120" s="71">
        <v>2016.7</v>
      </c>
      <c r="P120" s="44"/>
      <c r="Q120" s="44"/>
      <c r="R120" s="71"/>
      <c r="S120" s="71">
        <v>2016.7</v>
      </c>
      <c r="T120" s="9"/>
      <c r="U120" s="11"/>
      <c r="V120" s="77"/>
      <c r="W120" s="77"/>
    </row>
    <row r="121" spans="2:23" s="1" customFormat="1" ht="15" customHeight="1" x14ac:dyDescent="0.25">
      <c r="B121" s="141"/>
      <c r="C121" s="32" t="s">
        <v>6</v>
      </c>
      <c r="D121" s="23"/>
      <c r="E121" s="41"/>
      <c r="F121" s="72">
        <f>SUM(F119:F120)</f>
        <v>3025.05</v>
      </c>
      <c r="G121" s="73"/>
      <c r="H121" s="72"/>
      <c r="I121" s="72">
        <f t="shared" ref="I121:J121" si="31">SUM(I119:I120)</f>
        <v>3025.05</v>
      </c>
      <c r="J121" s="72">
        <f t="shared" si="31"/>
        <v>1008.35</v>
      </c>
      <c r="K121" s="72"/>
      <c r="L121" s="72"/>
      <c r="M121" s="72"/>
      <c r="N121" s="72"/>
      <c r="O121" s="72">
        <f>SUM(O119:O120)</f>
        <v>2016.7</v>
      </c>
      <c r="P121" s="72"/>
      <c r="Q121" s="72"/>
      <c r="R121" s="72">
        <f>R119+R120</f>
        <v>1008.35</v>
      </c>
      <c r="S121" s="72">
        <f>SUM(S119:S120)</f>
        <v>2016.7</v>
      </c>
      <c r="T121" s="9"/>
    </row>
    <row r="122" spans="2:23" s="1" customFormat="1" x14ac:dyDescent="0.25">
      <c r="B122" s="97"/>
      <c r="C122" s="98" t="s">
        <v>5</v>
      </c>
      <c r="D122" s="23"/>
      <c r="E122" s="99"/>
      <c r="F122" s="30">
        <f>F27+F33+F38+F41+F43+F46+F49+F52+F61+F66+F72+F75+F78+F81+F83+F85+F88+F90+F92+F94+F96+F99+F102+F107+F104+F109+F112+F115+F121+F118</f>
        <v>673069.08000000007</v>
      </c>
      <c r="G122" s="30"/>
      <c r="H122" s="30"/>
      <c r="I122" s="30">
        <f>I27+I33+I38+I41+I43+I46+I49+I52+I61+I66+I72+I75+I78+I81+I83+I85+I88+I90+I92+I94+I96+I99+I102+I107+I104+I109+I112+I115+I121+I118</f>
        <v>671928.0900000002</v>
      </c>
      <c r="J122" s="30">
        <f>J27+J33+J38+J41+J43+J46+J49+J52+J61+J66+J72+J75+J78+J81+J83+J85+J88+J90+J92+J94+J96+J99+J102+J107+J104+J109+J112+J115+J121</f>
        <v>1008.35</v>
      </c>
      <c r="K122" s="30">
        <f>K27+K33+K38+K41+K43+K46+K49+K52+K61+K66+K72+K75+K78+K81+K83+K85+K88+K90+K92+K94+K96+K99+K102+K107+K104+K109+K112+K115+K121</f>
        <v>251586.15000000002</v>
      </c>
      <c r="L122" s="30">
        <f>L27+L33+L38+L41+L43+L46+L49+L52+L61+L66+L72+L75+L78+L81+L83+L85+L88+L90+L92+L94+L96+L99+L102+L107+L104+L109+L112+L115+L121</f>
        <v>0</v>
      </c>
      <c r="M122" s="30">
        <f>M27+M33+M38+M41+M43+M46+M49+M52+M61+M66+M72+M75+M78+M81+M83+M85+M88+M90+M92+M94+M96+M99+M102+M107+M104+M109+M112+M115+M121</f>
        <v>0</v>
      </c>
      <c r="N122" s="30">
        <f>N27+N33+N38+N41+N43+N46+N49+N52+N61+N66+N72+N75+N78+N81+N83+N85+N88+N90+N92+N94+N96+N99+N102+N107+N104+N109+N112+N115+N121</f>
        <v>0</v>
      </c>
      <c r="O122" s="30">
        <f>O27+O33+O38+O41+O43+O46+O49+O52+O61+O66+O72+O75+O78+O81+O83+O85+O88+O90+O92+O94+O96+O99+O102+O107+O104+O109+O112+O115+O121+O118</f>
        <v>419333.58999999997</v>
      </c>
      <c r="P122" s="30">
        <f>P27+P33+P38+P41+P43+P46+P49+P52+P61+P66+P72+P75+P78+P81+P83+P85+P88+P90+P92+P94+P96+P99+P102+P107+P104+P109+P112+P115+P121</f>
        <v>1140.99</v>
      </c>
      <c r="Q122" s="30">
        <f>Q27+Q33+Q38+Q41+Q43+Q46+Q49+Q52+Q61+Q66+Q72+Q75+Q78+Q81+Q83+Q85+Q88+Q90+Q92+Q94+Q96+Q99+Q102+Q107+Q104+Q109+Q112+Q115+Q121</f>
        <v>12814.4</v>
      </c>
      <c r="R122" s="30">
        <f>R27+R33+R38+R41+R43+R46+R49+R52+R61+R66+R72+R75+R78+R81+R83+R85+R88+R90+R92+R94+R96+R99+R102+R107+R104+R109+R112+R115+R121+R118</f>
        <v>419999.99999999994</v>
      </c>
      <c r="S122" s="30">
        <f>S27+S33+S38+S41+S43+S46+S49+S52+S61+S66+S72+S75+S78+S81+S83+S85+S88+S90+S92+S94+S96+S99+S102+S107+S104+S109+S112+S115+S121</f>
        <v>239113.69000000003</v>
      </c>
      <c r="T122" s="30">
        <f>T27+T33+T38+T41+T43+T46+T49+T52+T61+T66+T72+T75+T78+T81+T83+T85+T88+T90+T92+T94+T96+T99+T102+T107+T104+T109+T112+T115+T121</f>
        <v>172.92</v>
      </c>
    </row>
    <row r="123" spans="2:23" x14ac:dyDescent="0.25">
      <c r="C123" s="16"/>
      <c r="D123" s="45"/>
      <c r="E123" s="46"/>
      <c r="F123" s="35"/>
      <c r="G123" s="47"/>
      <c r="H123" s="35"/>
      <c r="I123" s="15"/>
      <c r="J123" s="15"/>
      <c r="K123" s="16"/>
      <c r="L123" s="16"/>
      <c r="M123" s="15"/>
      <c r="N123" s="15"/>
      <c r="O123" s="15"/>
      <c r="P123" s="15"/>
      <c r="Q123" s="15"/>
      <c r="R123" s="110"/>
      <c r="S123" s="110"/>
    </row>
    <row r="124" spans="2:23" ht="15.75" x14ac:dyDescent="0.25">
      <c r="B124" s="88" t="s">
        <v>4</v>
      </c>
      <c r="C124" s="16"/>
      <c r="D124" s="16"/>
      <c r="E124" s="48" t="s">
        <v>134</v>
      </c>
      <c r="F124" s="48"/>
      <c r="G124" s="49"/>
      <c r="H124" s="48"/>
      <c r="I124" s="48"/>
      <c r="J124" s="48"/>
      <c r="K124" s="127" t="s">
        <v>38</v>
      </c>
      <c r="L124" s="127"/>
      <c r="M124" s="128"/>
      <c r="N124" s="128"/>
      <c r="O124" s="128"/>
      <c r="P124" s="128"/>
      <c r="Q124" s="128"/>
      <c r="R124" s="128"/>
      <c r="S124" s="128"/>
    </row>
    <row r="125" spans="2:23" x14ac:dyDescent="0.25">
      <c r="B125" s="86" t="s">
        <v>135</v>
      </c>
      <c r="C125" s="50"/>
      <c r="D125" s="16"/>
      <c r="E125" s="129" t="s">
        <v>3</v>
      </c>
      <c r="F125" s="129"/>
      <c r="G125" s="129"/>
      <c r="H125" s="129"/>
      <c r="I125" s="129"/>
      <c r="J125" s="85"/>
      <c r="K125" s="131" t="s">
        <v>138</v>
      </c>
      <c r="L125" s="131"/>
      <c r="M125" s="132"/>
      <c r="N125" s="132"/>
      <c r="O125" s="132"/>
      <c r="P125" s="132"/>
      <c r="Q125" s="132"/>
      <c r="R125" s="132"/>
      <c r="S125" s="132"/>
    </row>
    <row r="126" spans="2:23" x14ac:dyDescent="0.25">
      <c r="B126" s="65"/>
      <c r="C126" s="51"/>
      <c r="D126" s="52"/>
      <c r="E126" s="53"/>
      <c r="F126" s="54"/>
      <c r="G126" s="55"/>
      <c r="H126" s="54"/>
      <c r="I126" s="56"/>
      <c r="J126" s="56"/>
      <c r="K126" s="133"/>
      <c r="L126" s="133"/>
      <c r="M126" s="133"/>
      <c r="N126" s="133"/>
      <c r="O126" s="133"/>
      <c r="P126" s="133"/>
      <c r="Q126" s="133"/>
      <c r="R126" s="133"/>
      <c r="S126" s="133"/>
    </row>
    <row r="127" spans="2:23" x14ac:dyDescent="0.25">
      <c r="B127" s="65"/>
      <c r="C127" s="58"/>
      <c r="D127" s="16"/>
      <c r="E127" s="59"/>
      <c r="F127" s="57"/>
      <c r="G127" s="60"/>
      <c r="H127" s="57"/>
      <c r="I127" s="61"/>
      <c r="J127" s="61"/>
      <c r="K127" s="130" t="s">
        <v>33</v>
      </c>
      <c r="L127" s="130"/>
      <c r="M127" s="130"/>
      <c r="N127" s="130"/>
      <c r="O127" s="130"/>
      <c r="P127" s="130"/>
      <c r="Q127" s="62"/>
      <c r="R127" s="63"/>
    </row>
    <row r="128" spans="2:23" x14ac:dyDescent="0.25">
      <c r="B128" s="65"/>
      <c r="C128" s="40"/>
      <c r="D128" s="16"/>
      <c r="E128" s="6"/>
      <c r="F128" s="15"/>
      <c r="G128" s="17"/>
      <c r="H128" s="15"/>
      <c r="I128" s="61"/>
      <c r="J128" s="61"/>
      <c r="K128" s="125" t="s">
        <v>136</v>
      </c>
      <c r="L128" s="125"/>
      <c r="M128" s="125"/>
      <c r="N128" s="125"/>
      <c r="O128" s="125"/>
      <c r="P128" s="125"/>
      <c r="Q128" s="125"/>
    </row>
    <row r="129" spans="2:21" x14ac:dyDescent="0.25">
      <c r="C129" s="16"/>
      <c r="D129" s="16"/>
      <c r="E129" s="6"/>
      <c r="F129" s="15"/>
      <c r="G129" s="17"/>
      <c r="H129" s="15"/>
      <c r="I129" s="15"/>
      <c r="J129" s="15"/>
      <c r="K129" s="16"/>
      <c r="L129" s="16"/>
      <c r="M129" s="15"/>
      <c r="N129" s="15"/>
      <c r="O129" s="15"/>
      <c r="P129" s="15"/>
      <c r="Q129" s="15"/>
      <c r="R129" s="83" t="s">
        <v>2</v>
      </c>
    </row>
    <row r="130" spans="2:21" x14ac:dyDescent="0.25">
      <c r="C130" s="16"/>
      <c r="D130" s="16"/>
      <c r="E130" s="6" t="s">
        <v>1</v>
      </c>
      <c r="F130" s="15"/>
      <c r="G130" s="17"/>
      <c r="H130" s="15"/>
      <c r="I130" s="15"/>
      <c r="J130" s="15"/>
      <c r="K130" s="16"/>
      <c r="L130" s="16"/>
      <c r="M130" s="15"/>
      <c r="N130" s="15"/>
      <c r="O130" s="15"/>
      <c r="P130" s="15"/>
      <c r="Q130" s="15"/>
      <c r="R130" s="87" t="s">
        <v>0</v>
      </c>
    </row>
    <row r="131" spans="2:21" x14ac:dyDescent="0.25">
      <c r="C131" s="16"/>
      <c r="D131" s="16"/>
      <c r="E131" s="6" t="s">
        <v>1</v>
      </c>
      <c r="F131" s="15"/>
      <c r="G131" s="17"/>
      <c r="H131" s="15"/>
      <c r="I131" s="15"/>
      <c r="J131" s="15"/>
      <c r="K131" s="16"/>
      <c r="L131" s="16"/>
      <c r="M131" s="15"/>
      <c r="N131" s="15"/>
      <c r="O131" s="15"/>
      <c r="P131" s="15"/>
      <c r="Q131" s="15"/>
      <c r="R131" s="15"/>
    </row>
    <row r="132" spans="2:21" x14ac:dyDescent="0.25">
      <c r="B132"/>
      <c r="C132" s="15"/>
      <c r="F132" s="15"/>
      <c r="G132" s="17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/>
      <c r="T132"/>
      <c r="U132"/>
    </row>
    <row r="135" spans="2:21" x14ac:dyDescent="0.25">
      <c r="B135"/>
      <c r="R135" s="70"/>
      <c r="S135"/>
      <c r="T135"/>
      <c r="U135"/>
    </row>
    <row r="149" spans="2:21" x14ac:dyDescent="0.25">
      <c r="B149"/>
      <c r="C149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2:21" x14ac:dyDescent="0.25">
      <c r="B150"/>
      <c r="C150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2:21" x14ac:dyDescent="0.25">
      <c r="B151"/>
      <c r="C15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</row>
    <row r="152" spans="2:21" x14ac:dyDescent="0.25">
      <c r="B152"/>
      <c r="C152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</row>
    <row r="153" spans="2:21" x14ac:dyDescent="0.25">
      <c r="B153"/>
      <c r="C153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</row>
    <row r="154" spans="2:21" x14ac:dyDescent="0.25">
      <c r="B154"/>
      <c r="C154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</row>
    <row r="155" spans="2:21" x14ac:dyDescent="0.25">
      <c r="B155"/>
      <c r="C155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</row>
    <row r="156" spans="2:21" x14ac:dyDescent="0.25">
      <c r="B156"/>
      <c r="C156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</row>
    <row r="157" spans="2:21" x14ac:dyDescent="0.25">
      <c r="B157"/>
      <c r="C157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</row>
    <row r="158" spans="2:21" x14ac:dyDescent="0.25">
      <c r="B158"/>
      <c r="C158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</row>
    <row r="159" spans="2:21" x14ac:dyDescent="0.25">
      <c r="B159"/>
      <c r="C159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</row>
    <row r="160" spans="2:21" x14ac:dyDescent="0.25">
      <c r="B160"/>
      <c r="C160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</row>
    <row r="161" spans="2:21" x14ac:dyDescent="0.25">
      <c r="B161"/>
      <c r="C16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</row>
    <row r="162" spans="2:21" x14ac:dyDescent="0.25">
      <c r="B162"/>
      <c r="C162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</row>
  </sheetData>
  <mergeCells count="49">
    <mergeCell ref="B97:B99"/>
    <mergeCell ref="B89:B90"/>
    <mergeCell ref="B91:B92"/>
    <mergeCell ref="B93:B94"/>
    <mergeCell ref="B95:B96"/>
    <mergeCell ref="B47:B49"/>
    <mergeCell ref="C47:C48"/>
    <mergeCell ref="B50:B52"/>
    <mergeCell ref="C50:C51"/>
    <mergeCell ref="C62:C64"/>
    <mergeCell ref="B62:B66"/>
    <mergeCell ref="P5:P7"/>
    <mergeCell ref="B8:B27"/>
    <mergeCell ref="C44:C45"/>
    <mergeCell ref="B5:B7"/>
    <mergeCell ref="C5:C7"/>
    <mergeCell ref="D5:F5"/>
    <mergeCell ref="B39:B41"/>
    <mergeCell ref="C39:C40"/>
    <mergeCell ref="B42:B43"/>
    <mergeCell ref="B28:B33"/>
    <mergeCell ref="C28:C32"/>
    <mergeCell ref="B34:B38"/>
    <mergeCell ref="C34:C37"/>
    <mergeCell ref="B44:B46"/>
    <mergeCell ref="B67:B72"/>
    <mergeCell ref="B73:B75"/>
    <mergeCell ref="E125:I125"/>
    <mergeCell ref="K125:S126"/>
    <mergeCell ref="K127:P127"/>
    <mergeCell ref="C76:C77"/>
    <mergeCell ref="B76:B78"/>
    <mergeCell ref="B79:B81"/>
    <mergeCell ref="B84:B85"/>
    <mergeCell ref="B82:B83"/>
    <mergeCell ref="C67:C71"/>
    <mergeCell ref="B86:B88"/>
    <mergeCell ref="C97:C98"/>
    <mergeCell ref="B100:B102"/>
    <mergeCell ref="B103:B104"/>
    <mergeCell ref="B105:B107"/>
    <mergeCell ref="K128:Q128"/>
    <mergeCell ref="K124:S124"/>
    <mergeCell ref="B108:B109"/>
    <mergeCell ref="B110:B112"/>
    <mergeCell ref="B113:B115"/>
    <mergeCell ref="B119:B121"/>
    <mergeCell ref="C119:C120"/>
    <mergeCell ref="C116:C117"/>
  </mergeCells>
  <pageMargins left="0.2" right="0.2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 MARTIE</vt:lpstr>
      <vt:lpstr>'PL MARTIE'!Print_Titles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2020-03-17T13:04:58Z</cp:lastPrinted>
  <dcterms:created xsi:type="dcterms:W3CDTF">2017-06-21T10:50:40Z</dcterms:created>
  <dcterms:modified xsi:type="dcterms:W3CDTF">2020-03-18T12:34:15Z</dcterms:modified>
</cp:coreProperties>
</file>